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172FB08-539C-4B7E-A7F7-4DD52C420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Responses 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D56" i="2"/>
  <c r="T54" i="2"/>
  <c r="T53" i="2"/>
  <c r="S54" i="2"/>
  <c r="S53" i="2"/>
  <c r="R54" i="2"/>
  <c r="R53" i="2"/>
  <c r="Q54" i="2"/>
  <c r="Q53" i="2"/>
  <c r="P54" i="2"/>
  <c r="P53" i="2"/>
  <c r="O54" i="2"/>
  <c r="O53" i="2"/>
  <c r="N54" i="2"/>
  <c r="N53" i="2"/>
  <c r="M54" i="2"/>
  <c r="M53" i="2"/>
  <c r="L54" i="2"/>
  <c r="L53" i="2"/>
  <c r="K54" i="2"/>
  <c r="K53" i="2"/>
  <c r="J54" i="2"/>
  <c r="J53" i="2"/>
  <c r="I54" i="2"/>
  <c r="I53" i="2"/>
  <c r="H54" i="2"/>
  <c r="H53" i="2"/>
  <c r="G54" i="2"/>
  <c r="G53" i="2"/>
  <c r="F54" i="2"/>
  <c r="F53" i="2"/>
  <c r="E54" i="2"/>
  <c r="E53" i="2"/>
  <c r="D54" i="2"/>
  <c r="D53" i="2"/>
</calcChain>
</file>

<file path=xl/sharedStrings.xml><?xml version="1.0" encoding="utf-8"?>
<sst xmlns="http://schemas.openxmlformats.org/spreadsheetml/2006/main" count="128" uniqueCount="30">
  <si>
    <t>Timestamp</t>
  </si>
  <si>
    <t xml:space="preserve">1.1 เพศสภาพ </t>
  </si>
  <si>
    <t xml:space="preserve">1.2 สถานภาพ </t>
  </si>
  <si>
    <t>การออกแบบหน้าจอ [3.1 เว็บไซต์สามารถค้นหาสถานที่ท่องเที่ยวที่ต้องการได้โดยไม่สับสนมากน้อยเพียงใด]</t>
  </si>
  <si>
    <t>การออกแบบหน้าจอ [3.2 เว็บไชต์มีการใช้สีและขนาดตัวอักษรที่ช่วยให้อ่านข้อมูลได้ง่ายและ สบายตา มากน้อยเพียงใด]</t>
  </si>
  <si>
    <t>การออกแบบหน้าจอ [3.3  รูปภาพและโทนสีของเว็บไซต์ สามารถสื่อถึงเอกลักษณ์ความเป็น จังหวัดสมุทรปราการ มากน้อยเพียงใด]</t>
  </si>
  <si>
    <t>การออกแบบหน้าจอ [3.4 เว็บไซต์แสดงผลได้ถูกต้องและใช้ งานสะดวกบนอุปกรณ์หน้าจอที่แตกต่างกัน มากน้อยเพียงใด]</t>
  </si>
  <si>
    <t>การออกแบบหน้าจอ [3.5 ปุ่มกดและสัญลักษณ์ต่าง ๆ มี ความหมายขัดเจนและกดใช้งานได้ง่ายมากน้อยเพียงใด]</t>
  </si>
  <si>
    <t>การออกแบบหน้าจอ [3.6 เว็บไซต์ง่ายต่อการเรียนรู้และใช้งาน มากน้อยเพียงใด]</t>
  </si>
  <si>
    <t>3.1 ด้านการเปรียบเทียบความสะดวกในการใช้งานระบบ [3.1.1 ท่านมีความพึงพอใจด้านความรวดเร็วต่อการค้นหาข้อมูลต่อการค้นหาข้อมูลแบบทั่วไป เช่น google เป็นต้น มากน้อยเพียงใด]</t>
  </si>
  <si>
    <t>3.1 ด้านการเปรียบเทียบความสะดวกในการใช้งานระบบ [3.1.2 ท่านมีความพึงพอใจด้านความรวดเร็วในการค้นหาข้อมูลต่อเว็บไซต์นี้มากน้อยเพียงใด]</t>
  </si>
  <si>
    <t>3.1 ด้านการเปรียบเทียบความสะดวกในการใช้งานระบบ [3.1.3 การค้นหาข้อมูลแบบทั่วไป เช่น google เป็นต้น ช่่วยให้ท่านเข้าถึงข้อมูลได้ง่ายและตรงประเด็นได้มากน้อยเพียงใด]</t>
  </si>
  <si>
    <t>3.1 ด้านการเปรียบเทียบความสะดวกในการใช้งานระบบ [3.1.4 เว็บไซต์นี้ที่มีการจัดหมวดหมู่สถานที่ท่องเที่ยวใหม่ช่่วยให้ท่านเข้าถึงข้อมูลได้ง่ายและตรงประเด็นได้มากน้อยเพียงใด]</t>
  </si>
  <si>
    <t>3.1 ด้านการเปรียบเทียบความสะดวกในการใช้งานระบบ [3.1.5 ท่านมีความพึงพอใจด้านความง่ายต่อการเรียนรู้และใช้งานต่อการค้นหาข้อมูลแบบทั่วไป เช่น google เป็นต้น มากน้อยเพียงใด]</t>
  </si>
  <si>
    <t>3.1 ด้านการเปรียบเทียบความสะดวกในการใช้งานระบบ [3.1.6 ท่านมีความพึงพอใจด้านความง่ายต่อการเรียนรู้และใช้งานต่อเว็บไซต์นี้มากน้อยเพียงใด]</t>
  </si>
  <si>
    <t>3.1 ด้านการเปรียบเทียบความสะดวกในการใช้งานระบบ [3.1.7 ท่านมีความพึงพอใจด้านการอำนวยความสะดวกและลดขั้นตอนที่ยุ่งยากในการค้นหาสถานที่ท่องเที่ยวต่อการค้นหาข้อมูลแบบทั่วไป เช่น google เป็นต้น มากน้อยเพียงใด]</t>
  </si>
  <si>
    <t>3.1 ด้านการเปรียบเทียบความสะดวกในการใช้งานระบบ [3.1.8 ท่านมีความพึงพอใจด้านการอำนวยความสะดวกและลดขั้นตอนที่ยุ่งยากในการค้นหาสถานที่ท่องเที่ยวต่อเว็บไซต์มากน้อยเพียงใด]</t>
  </si>
  <si>
    <t>3.2 ด้านความพึงพอใจต่อระบบ  [3.2.1 เว็บไซต์นี้ทำหน้าที่เป็นศูนย์กลางในการรวบรวมข้อมูลสถานที่ท่องเที่ยวในจังหวัดสมุทรปราการได้อย่างครบถ้วนมากน้อยเพียงใด]</t>
  </si>
  <si>
    <t>3.2 ด้านความพึงพอใจต่อระบบ  [3.2.2 เว็บไซต์นี้ช่วยประชาสัมพันธ์แหล่งท่องเที่ยวในสมุทรปราการให้เป็นที่รู้จักมากขึ้นมากน้อยเพียงใด]</t>
  </si>
  <si>
    <t>3.2 ด้านความพึงพอใจต่อระบบ  [3.2.3 ความพึงพอใจโดยรวมที่ท่านมีต่อเว็บไซต์นี้]</t>
  </si>
  <si>
    <t>ข้อเสนอแนะเพิ่มเติม</t>
  </si>
  <si>
    <t>ชาย</t>
  </si>
  <si>
    <t>นักเรียน/นักศึกษา</t>
  </si>
  <si>
    <t>หญิง</t>
  </si>
  <si>
    <t>ถ้าทำแล้วสามารถแนะนำสมุทรปราการได้ คุณคิดว่าจะมีคนมาเที่ยวเยอะไหม</t>
  </si>
  <si>
    <t>บุคลากรทั่วไป</t>
  </si>
  <si>
    <t>ค่าเฉลี่ย</t>
  </si>
  <si>
    <t>ส่วนเบี่ยงเบนมาตรฐาน</t>
  </si>
  <si>
    <t>ค่าเฉลี่ยรวม</t>
  </si>
  <si>
    <t>ส่วนเบี่ยงเบนมาตรฐานรวม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</si>
</sst>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50"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4" xr9:uid="{00000000-0011-0000-FFFF-FFFF00000000}">
      <tableStyleElement type="wholeTable" size="0" dxfId="46"/>
      <tableStyleElement type="headerRow" dxfId="49"/>
      <tableStyleElement type="firstRowStripe" dxfId="48"/>
      <tableStyleElement type="second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6B8E21-AF9A-4F81-8E9F-0DACC9D988A1}" name="Form_Responses3" displayName="Form_Responses3" ref="A1:U53" totalsRowCount="1" headerRowDxfId="43" totalsRowDxfId="42" headerRowBorderDxfId="44" tableBorderDxfId="45">
  <tableColumns count="21">
    <tableColumn id="1" xr3:uid="{F1CDCDAB-2B60-4FCB-AF5D-72ADADAC12C7}" name="Timestamp" dataDxfId="41" totalsRowDxfId="20"/>
    <tableColumn id="2" xr3:uid="{728B9A45-33F9-4E47-9991-F688F7F0CE70}" name="1.1 เพศสภาพ " dataDxfId="40" totalsRowDxfId="19"/>
    <tableColumn id="3" xr3:uid="{B2F68158-E587-4DC3-B630-0CA787C0BAA3}" name="1.2 สถานภาพ " totalsRowLabel="ค่าเฉลี่ย" dataDxfId="39" totalsRowDxfId="18"/>
    <tableColumn id="4" xr3:uid="{63E9806A-C8BC-469F-BEDC-3A6A946052A6}" name="การออกแบบหน้าจอ [3.1 เว็บไซต์สามารถค้นหาสถานที่ท่องเที่ยวที่ต้องการได้โดยไม่สับสนมากน้อยเพียงใด]" totalsRowFunction="custom" dataDxfId="38" totalsRowDxfId="17">
      <totalsRowFormula>AVERAGE(Form_Responses3[การออกแบบหน้าจอ '[3.1 เว็บไซต์สามารถค้นหาสถานที่ท่องเที่ยวที่ต้องการได้โดยไม่สับสนมากน้อยเพียงใด']])</totalsRowFormula>
    </tableColumn>
    <tableColumn id="5" xr3:uid="{F5304B72-0C50-4161-91C4-3636B9EDFABA}" name="การออกแบบหน้าจอ [3.2 เว็บไชต์มีการใช้สีและขนาดตัวอักษรที่ช่วยให้อ่านข้อมูลได้ง่ายและ สบายตา มากน้อยเพียงใด]" totalsRowFunction="custom" dataDxfId="37" totalsRowDxfId="16">
      <totalsRowFormula>AVERAGE(Form_Responses3[การออกแบบหน้าจอ '[3.2 เว็บไชต์มีการใช้สีและขนาดตัวอักษรที่ช่วยให้อ่านข้อมูลได้ง่ายและ สบายตา มากน้อยเพียงใด']])</totalsRowFormula>
    </tableColumn>
    <tableColumn id="6" xr3:uid="{23B1845C-7150-4CE6-8544-E05AE53BFF2B}" name="การออกแบบหน้าจอ [3.3  รูปภาพและโทนสีของเว็บไซต์ สามารถสื่อถึงเอกลักษณ์ความเป็น จังหวัดสมุทรปราการ มากน้อยเพียงใด]" totalsRowFunction="custom" dataDxfId="36" totalsRowDxfId="15">
      <totalsRowFormula>AVERAGE(Form_Responses3[การออกแบบหน้าจอ '[3.3  รูปภาพและโทนสีของเว็บไซต์ สามารถสื่อถึงเอกลักษณ์ความเป็น จังหวัดสมุทรปราการ มากน้อยเพียงใด']])</totalsRowFormula>
    </tableColumn>
    <tableColumn id="7" xr3:uid="{D578B233-4E07-49E4-9F00-1F5B5378DD64}" name="การออกแบบหน้าจอ [3.4 เว็บไซต์แสดงผลได้ถูกต้องและใช้ งานสะดวกบนอุปกรณ์หน้าจอที่แตกต่างกัน มากน้อยเพียงใด]" totalsRowFunction="custom" dataDxfId="35" totalsRowDxfId="14">
      <totalsRowFormula>AVERAGE(Form_Responses3[การออกแบบหน้าจอ '[3.4 เว็บไซต์แสดงผลได้ถูกต้องและใช้ งานสะดวกบนอุปกรณ์หน้าจอที่แตกต่างกัน มากน้อยเพียงใด']])</totalsRowFormula>
    </tableColumn>
    <tableColumn id="8" xr3:uid="{5D027536-B018-4E29-9A5E-58522188369C}" name="การออกแบบหน้าจอ [3.5 ปุ่มกดและสัญลักษณ์ต่าง ๆ มี ความหมายขัดเจนและกดใช้งานได้ง่ายมากน้อยเพียงใด]" totalsRowFunction="custom" dataDxfId="34" totalsRowDxfId="13">
      <totalsRowFormula>AVERAGE(Form_Responses3[การออกแบบหน้าจอ '[3.5 ปุ่มกดและสัญลักษณ์ต่าง ๆ มี ความหมายขัดเจนและกดใช้งานได้ง่ายมากน้อยเพียงใด']])</totalsRowFormula>
    </tableColumn>
    <tableColumn id="9" xr3:uid="{D140D99A-719E-436A-B31F-71BFCC76A438}" name="การออกแบบหน้าจอ [3.6 เว็บไซต์ง่ายต่อการเรียนรู้และใช้งาน มากน้อยเพียงใด]" totalsRowFunction="custom" dataDxfId="33" totalsRowDxfId="12">
      <totalsRowFormula>AVERAGE(Form_Responses3[การออกแบบหน้าจอ '[3.6 เว็บไซต์ง่ายต่อการเรียนรู้และใช้งาน มากน้อยเพียงใด']])</totalsRowFormula>
    </tableColumn>
    <tableColumn id="10" xr3:uid="{AC9D8492-520F-4D4E-9EA0-39E950D8C991}" name="3.1 ด้านการเปรียบเทียบความสะดวกในการใช้งานระบบ [3.1.1 ท่านมีความพึงพอใจด้านความรวดเร็วต่อการค้นหาข้อมูลต่อการค้นหาข้อมูลแบบทั่วไป เช่น google เป็นต้น มากน้อยเพียงใด]" totalsRowFunction="custom" dataDxfId="32" totalsRowDxfId="11">
      <totalsRowFormula>AVERAGE(Form_Responses3[3.1 ด้านการเปรียบเทียบความสะดวกในการใช้งานระบบ '[3.1.1 ท่านมีความพึงพอใจด้านความรวดเร็วต่อการค้นหาข้อมูลต่อการค้นหาข้อมูลแบบทั่วไป เช่น google เป็นต้น มากน้อยเพียงใด']])</totalsRowFormula>
    </tableColumn>
    <tableColumn id="11" xr3:uid="{5A5E3E33-BCCF-49FE-9D86-33230E19935B}" name="3.1 ด้านการเปรียบเทียบความสะดวกในการใช้งานระบบ [3.1.2 ท่านมีความพึงพอใจด้านความรวดเร็วในการค้นหาข้อมูลต่อเว็บไซต์นี้มากน้อยเพียงใด]" totalsRowFunction="custom" dataDxfId="31" totalsRowDxfId="10">
      <totalsRowFormula>AVERAGE(Form_Responses3[3.1 ด้านการเปรียบเทียบความสะดวกในการใช้งานระบบ '[3.1.2 ท่านมีความพึงพอใจด้านความรวดเร็วในการค้นหาข้อมูลต่อเว็บไซต์นี้มากน้อยเพียงใด']])</totalsRowFormula>
    </tableColumn>
    <tableColumn id="12" xr3:uid="{B0417353-0C56-4CE3-88E4-D70DEA31FEEE}" name="3.1 ด้านการเปรียบเทียบความสะดวกในการใช้งานระบบ [3.1.3 การค้นหาข้อมูลแบบทั่วไป เช่น google เป็นต้น ช่่วยให้ท่านเข้าถึงข้อมูลได้ง่ายและตรงประเด็นได้มากน้อยเพียงใด]" totalsRowFunction="custom" dataDxfId="30" totalsRowDxfId="9">
      <totalsRowFormula>AVERAGE(Form_Responses3[3.1 ด้านการเปรียบเทียบความสะดวกในการใช้งานระบบ '[3.1.3 การค้นหาข้อมูลแบบทั่วไป เช่น google เป็นต้น ช่่วยให้ท่านเข้าถึงข้อมูลได้ง่ายและตรงประเด็นได้มากน้อยเพียงใด']])</totalsRowFormula>
    </tableColumn>
    <tableColumn id="13" xr3:uid="{4C6A2DF5-C2AB-4601-901A-6008D0527A6C}" name="3.1 ด้านการเปรียบเทียบความสะดวกในการใช้งานระบบ [3.1.4 เว็บไซต์นี้ที่มีการจัดหมวดหมู่สถานที่ท่องเที่ยวใหม่ช่่วยให้ท่านเข้าถึงข้อมูลได้ง่ายและตรงประเด็นได้มากน้อยเพียงใด]" totalsRowFunction="custom" dataDxfId="29" totalsRowDxfId="8">
      <totalsRowFormula>AVERAGE(Form_Responses3[3.1 ด้านการเปรียบเทียบความสะดวกในการใช้งานระบบ '[3.1.4 เว็บไซต์นี้ที่มีการจัดหมวดหมู่สถานที่ท่องเที่ยวใหม่ช่่วยให้ท่านเข้าถึงข้อมูลได้ง่ายและตรงประเด็นได้มากน้อยเพียงใด']])</totalsRowFormula>
    </tableColumn>
    <tableColumn id="14" xr3:uid="{B6312EDF-23A0-49E5-BDDD-8C15CDCCEA9C}" name="3.1 ด้านการเปรียบเทียบความสะดวกในการใช้งานระบบ [3.1.5 ท่านมีความพึงพอใจด้านความง่ายต่อการเรียนรู้และใช้งานต่อการค้นหาข้อมูลแบบทั่วไป เช่น google เป็นต้น มากน้อยเพียงใด]" totalsRowFunction="custom" dataDxfId="28" totalsRowDxfId="7">
      <totalsRowFormula>AVERAGE(Form_Responses3[3.1 ด้านการเปรียบเทียบความสะดวกในการใช้งานระบบ '[3.1.5 ท่านมีความพึงพอใจด้านความง่ายต่อการเรียนรู้และใช้งานต่อการค้นหาข้อมูลแบบทั่วไป เช่น google เป็นต้น มากน้อยเพียงใด']])</totalsRowFormula>
    </tableColumn>
    <tableColumn id="15" xr3:uid="{995EFA10-9D04-4DC9-9D76-BF28E7CFAC51}" name="3.1 ด้านการเปรียบเทียบความสะดวกในการใช้งานระบบ [3.1.6 ท่านมีความพึงพอใจด้านความง่ายต่อการเรียนรู้และใช้งานต่อเว็บไซต์นี้มากน้อยเพียงใด]" totalsRowFunction="custom" dataDxfId="27" totalsRowDxfId="6">
      <totalsRowFormula>AVERAGE(Form_Responses3[3.1 ด้านการเปรียบเทียบความสะดวกในการใช้งานระบบ '[3.1.6 ท่านมีความพึงพอใจด้านความง่ายต่อการเรียนรู้และใช้งานต่อเว็บไซต์นี้มากน้อยเพียงใด']])</totalsRowFormula>
    </tableColumn>
    <tableColumn id="16" xr3:uid="{0A14ABAC-32F1-4D27-B813-979171B852A5}" name="3.1 ด้านการเปรียบเทียบความสะดวกในการใช้งานระบบ [3.1.7 ท่านมีความพึงพอใจด้านการอำนวยความสะดวกและลดขั้นตอนที่ยุ่งยากในการค้นหาสถานที่ท่องเที่ยวต่อการค้นหาข้อมูลแบบทั่วไป เช่น google เป็นต้น มากน้อยเพียงใด]" totalsRowFunction="custom" dataDxfId="26" totalsRowDxfId="5">
      <totalsRowFormula>AVERAGE(Form_Responses3[3.1 ด้านการเปรียบเทียบความสะดวกในการใช้งานระบบ '[3.1.7 ท่านมีความพึงพอใจด้านการอำนวยความสะดวกและลดขั้นตอนที่ยุ่งยากในการค้นหาสถานที่ท่องเที่ยวต่อการค้นหาข้อมูลแบบทั่วไป เช่น google เป็นต้น มากน้อยเพียงใด']])</totalsRowFormula>
    </tableColumn>
    <tableColumn id="17" xr3:uid="{82F59527-3576-45A5-9E81-17F7BC39EE54}" name="3.1 ด้านการเปรียบเทียบความสะดวกในการใช้งานระบบ [3.1.8 ท่านมีความพึงพอใจด้านการอำนวยความสะดวกและลดขั้นตอนที่ยุ่งยากในการค้นหาสถานที่ท่องเที่ยวต่อเว็บไซต์มากน้อยเพียงใด]" totalsRowFunction="custom" dataDxfId="25" totalsRowDxfId="4">
      <totalsRowFormula>AVERAGE(Form_Responses3[3.1 ด้านการเปรียบเทียบความสะดวกในการใช้งานระบบ '[3.1.8 ท่านมีความพึงพอใจด้านการอำนวยความสะดวกและลดขั้นตอนที่ยุ่งยากในการค้นหาสถานที่ท่องเที่ยวต่อเว็บไซต์มากน้อยเพียงใด']])</totalsRowFormula>
    </tableColumn>
    <tableColumn id="18" xr3:uid="{24C382ED-368F-43A9-935D-D3CBD195D94E}" name="3.2 ด้านความพึงพอใจต่อระบบ  [3.2.1 เว็บไซต์นี้ทำหน้าที่เป็นศูนย์กลางในการรวบรวมข้อมูลสถานที่ท่องเที่ยวในจังหวัดสมุทรปราการได้อย่างครบถ้วนมากน้อยเพียงใด]" totalsRowFunction="custom" dataDxfId="24" totalsRowDxfId="3">
      <totalsRowFormula>AVERAGE(Form_Responses3[3.2 ด้านความพึงพอใจต่อระบบ  '[3.2.1 เว็บไซต์นี้ทำหน้าที่เป็นศูนย์กลางในการรวบรวมข้อมูลสถานที่ท่องเที่ยวในจังหวัดสมุทรปราการได้อย่างครบถ้วนมากน้อยเพียงใด']])</totalsRowFormula>
    </tableColumn>
    <tableColumn id="19" xr3:uid="{354C97B9-233D-4D0E-B765-E3D23825DB0D}" name="3.2 ด้านความพึงพอใจต่อระบบ  [3.2.2 เว็บไซต์นี้ช่วยประชาสัมพันธ์แหล่งท่องเที่ยวในสมุทรปราการให้เป็นที่รู้จักมากขึ้นมากน้อยเพียงใด]" totalsRowFunction="custom" dataDxfId="23" totalsRowDxfId="2">
      <totalsRowFormula>AVERAGE(Form_Responses3[3.2 ด้านความพึงพอใจต่อระบบ  '[3.2.2 เว็บไซต์นี้ช่วยประชาสัมพันธ์แหล่งท่องเที่ยวในสมุทรปราการให้เป็นที่รู้จักมากขึ้นมากน้อยเพียงใด']])</totalsRowFormula>
    </tableColumn>
    <tableColumn id="20" xr3:uid="{461EA761-1DC5-4A26-95C2-AFF5562E9CDB}" name="3.2 ด้านความพึงพอใจต่อระบบ  [3.2.3 ความพึงพอใจโดยรวมที่ท่านมีต่อเว็บไซต์นี้]" totalsRowFunction="custom" dataDxfId="22" totalsRowDxfId="1">
      <totalsRowFormula>AVERAGE(Form_Responses3[3.2 ด้านความพึงพอใจต่อระบบ  '[3.2.3 ความพึงพอใจโดยรวมที่ท่านมีต่อเว็บไซต์นี้']])</totalsRowFormula>
    </tableColumn>
    <tableColumn id="21" xr3:uid="{B61A4F3E-D270-4B4B-ACC9-90FFA69D6D89}" name="ข้อเสนอแนะเพิ่มเติม" dataDxfId="21" totalsRow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943E-948F-443E-B3E2-79AE73C0AC1D}">
  <sheetPr>
    <outlinePr summaryBelow="0" summaryRight="0"/>
  </sheetPr>
  <dimension ref="A1:U57"/>
  <sheetViews>
    <sheetView tabSelected="1" zoomScaleNormal="100" workbookViewId="0">
      <pane ySplit="1" topLeftCell="A33" activePane="bottomLeft" state="frozen"/>
      <selection pane="bottomLeft" activeCell="G57" sqref="G57"/>
    </sheetView>
  </sheetViews>
  <sheetFormatPr defaultColWidth="12.5703125" defaultRowHeight="15.75" customHeight="1" x14ac:dyDescent="0.2"/>
  <cols>
    <col min="1" max="1" width="17" bestFit="1" customWidth="1"/>
    <col min="2" max="2" width="12.140625" bestFit="1" customWidth="1"/>
    <col min="3" max="3" width="20.85546875" bestFit="1" customWidth="1"/>
    <col min="4" max="4" width="11.28515625" customWidth="1"/>
    <col min="5" max="5" width="9.85546875" customWidth="1"/>
    <col min="6" max="6" width="10" customWidth="1"/>
    <col min="7" max="7" width="8.5703125" customWidth="1"/>
    <col min="8" max="8" width="9.85546875" customWidth="1"/>
    <col min="9" max="9" width="9.5703125" customWidth="1"/>
    <col min="10" max="10" width="8.7109375" customWidth="1"/>
    <col min="11" max="11" width="9.42578125" customWidth="1"/>
    <col min="12" max="12" width="10" customWidth="1"/>
    <col min="13" max="13" width="10.140625" customWidth="1"/>
    <col min="14" max="14" width="9.85546875" customWidth="1"/>
    <col min="15" max="15" width="9.28515625" customWidth="1"/>
    <col min="16" max="16" width="10.42578125" customWidth="1"/>
    <col min="17" max="17" width="9.85546875" customWidth="1"/>
    <col min="18" max="19" width="10.42578125" customWidth="1"/>
    <col min="20" max="20" width="10.7109375" customWidth="1"/>
    <col min="21" max="21" width="14.5703125" customWidth="1"/>
    <col min="22" max="27" width="18.85546875" customWidth="1"/>
  </cols>
  <sheetData>
    <row r="1" spans="1:21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ht="22.5" customHeight="1" x14ac:dyDescent="0.2">
      <c r="A2" s="4">
        <v>46136.959061388887</v>
      </c>
      <c r="B2" s="5" t="s">
        <v>21</v>
      </c>
      <c r="C2" s="5" t="s">
        <v>22</v>
      </c>
      <c r="D2" s="5">
        <v>5</v>
      </c>
      <c r="E2" s="5">
        <v>5</v>
      </c>
      <c r="F2" s="5">
        <v>5</v>
      </c>
      <c r="G2" s="5">
        <v>5</v>
      </c>
      <c r="H2" s="5">
        <v>5</v>
      </c>
      <c r="I2" s="5">
        <v>5</v>
      </c>
      <c r="J2" s="5">
        <v>5</v>
      </c>
      <c r="K2" s="5">
        <v>5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5">
        <v>5</v>
      </c>
      <c r="T2" s="5">
        <v>5</v>
      </c>
      <c r="U2" s="6"/>
    </row>
    <row r="3" spans="1:21" ht="22.5" customHeight="1" x14ac:dyDescent="0.2">
      <c r="A3" s="4">
        <v>46136.959619375004</v>
      </c>
      <c r="B3" s="5" t="s">
        <v>21</v>
      </c>
      <c r="C3" s="5" t="s">
        <v>22</v>
      </c>
      <c r="D3" s="5">
        <v>5</v>
      </c>
      <c r="E3" s="5">
        <v>4</v>
      </c>
      <c r="F3" s="5">
        <v>5</v>
      </c>
      <c r="G3" s="5">
        <v>4</v>
      </c>
      <c r="H3" s="5">
        <v>4</v>
      </c>
      <c r="I3" s="5">
        <v>5</v>
      </c>
      <c r="J3" s="5">
        <v>5</v>
      </c>
      <c r="K3" s="5">
        <v>4</v>
      </c>
      <c r="L3" s="5">
        <v>5</v>
      </c>
      <c r="M3" s="5">
        <v>4</v>
      </c>
      <c r="N3" s="5">
        <v>4</v>
      </c>
      <c r="O3" s="5">
        <v>5</v>
      </c>
      <c r="P3" s="5">
        <v>5</v>
      </c>
      <c r="Q3" s="5">
        <v>5</v>
      </c>
      <c r="R3" s="5">
        <v>5</v>
      </c>
      <c r="S3" s="5">
        <v>4</v>
      </c>
      <c r="T3" s="5">
        <v>5</v>
      </c>
      <c r="U3" s="6"/>
    </row>
    <row r="4" spans="1:21" ht="22.5" customHeight="1" x14ac:dyDescent="0.2">
      <c r="A4" s="4">
        <v>46137.874076157408</v>
      </c>
      <c r="B4" s="5" t="s">
        <v>23</v>
      </c>
      <c r="C4" s="5" t="s">
        <v>22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  <c r="J4" s="5">
        <v>4</v>
      </c>
      <c r="K4" s="5">
        <v>4</v>
      </c>
      <c r="L4" s="5">
        <v>4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5">
        <v>4</v>
      </c>
      <c r="S4" s="5">
        <v>4</v>
      </c>
      <c r="T4" s="5">
        <v>4</v>
      </c>
      <c r="U4" s="6"/>
    </row>
    <row r="5" spans="1:21" ht="22.5" customHeight="1" x14ac:dyDescent="0.2">
      <c r="A5" s="4">
        <v>46137.878528125002</v>
      </c>
      <c r="B5" s="5" t="s">
        <v>21</v>
      </c>
      <c r="C5" s="5" t="s">
        <v>22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5">
        <v>5</v>
      </c>
      <c r="N5" s="5">
        <v>5</v>
      </c>
      <c r="O5" s="5">
        <v>5</v>
      </c>
      <c r="P5" s="5">
        <v>5</v>
      </c>
      <c r="Q5" s="5">
        <v>5</v>
      </c>
      <c r="R5" s="5">
        <v>5</v>
      </c>
      <c r="S5" s="5">
        <v>5</v>
      </c>
      <c r="T5" s="5">
        <v>5</v>
      </c>
      <c r="U5" s="6"/>
    </row>
    <row r="6" spans="1:21" ht="22.5" customHeight="1" x14ac:dyDescent="0.2">
      <c r="A6" s="4">
        <v>46137.891324432872</v>
      </c>
      <c r="B6" s="5" t="s">
        <v>21</v>
      </c>
      <c r="C6" s="5" t="s">
        <v>22</v>
      </c>
      <c r="D6" s="5">
        <v>5</v>
      </c>
      <c r="E6" s="5">
        <v>5</v>
      </c>
      <c r="F6" s="5">
        <v>4</v>
      </c>
      <c r="G6" s="5">
        <v>5</v>
      </c>
      <c r="H6" s="5">
        <v>4</v>
      </c>
      <c r="I6" s="5">
        <v>5</v>
      </c>
      <c r="J6" s="5">
        <v>4</v>
      </c>
      <c r="K6" s="5">
        <v>4</v>
      </c>
      <c r="L6" s="5">
        <v>4</v>
      </c>
      <c r="M6" s="5">
        <v>4</v>
      </c>
      <c r="N6" s="5">
        <v>5</v>
      </c>
      <c r="O6" s="5">
        <v>4</v>
      </c>
      <c r="P6" s="5">
        <v>5</v>
      </c>
      <c r="Q6" s="5">
        <v>4</v>
      </c>
      <c r="R6" s="5">
        <v>4</v>
      </c>
      <c r="S6" s="5">
        <v>4</v>
      </c>
      <c r="T6" s="5">
        <v>4</v>
      </c>
      <c r="U6" s="6"/>
    </row>
    <row r="7" spans="1:21" ht="22.5" customHeight="1" x14ac:dyDescent="0.2">
      <c r="A7" s="4">
        <v>46137.897854467592</v>
      </c>
      <c r="B7" s="5" t="s">
        <v>21</v>
      </c>
      <c r="C7" s="5" t="s">
        <v>22</v>
      </c>
      <c r="D7" s="5">
        <v>4</v>
      </c>
      <c r="E7" s="5">
        <v>4</v>
      </c>
      <c r="F7" s="5">
        <v>5</v>
      </c>
      <c r="G7" s="5">
        <v>4</v>
      </c>
      <c r="H7" s="5">
        <v>4</v>
      </c>
      <c r="I7" s="5">
        <v>4</v>
      </c>
      <c r="J7" s="5">
        <v>5</v>
      </c>
      <c r="K7" s="5">
        <v>4</v>
      </c>
      <c r="L7" s="5">
        <v>4</v>
      </c>
      <c r="M7" s="5">
        <v>5</v>
      </c>
      <c r="N7" s="5">
        <v>4</v>
      </c>
      <c r="O7" s="5">
        <v>5</v>
      </c>
      <c r="P7" s="5">
        <v>5</v>
      </c>
      <c r="Q7" s="5">
        <v>4</v>
      </c>
      <c r="R7" s="5">
        <v>5</v>
      </c>
      <c r="S7" s="5">
        <v>4</v>
      </c>
      <c r="T7" s="5">
        <v>4</v>
      </c>
      <c r="U7" s="6"/>
    </row>
    <row r="8" spans="1:21" ht="22.5" customHeight="1" x14ac:dyDescent="0.2">
      <c r="A8" s="4">
        <v>46137.900933784724</v>
      </c>
      <c r="B8" s="5" t="s">
        <v>21</v>
      </c>
      <c r="C8" s="5" t="s">
        <v>22</v>
      </c>
      <c r="D8" s="5">
        <v>3</v>
      </c>
      <c r="E8" s="5">
        <v>4</v>
      </c>
      <c r="F8" s="5">
        <v>3</v>
      </c>
      <c r="G8" s="5">
        <v>5</v>
      </c>
      <c r="H8" s="5">
        <v>3</v>
      </c>
      <c r="I8" s="5">
        <v>4</v>
      </c>
      <c r="J8" s="5">
        <v>4</v>
      </c>
      <c r="K8" s="5">
        <v>3</v>
      </c>
      <c r="L8" s="5">
        <v>5</v>
      </c>
      <c r="M8" s="5">
        <v>3</v>
      </c>
      <c r="N8" s="5">
        <v>4</v>
      </c>
      <c r="O8" s="5">
        <v>3</v>
      </c>
      <c r="P8" s="5">
        <v>4</v>
      </c>
      <c r="Q8" s="5">
        <v>3</v>
      </c>
      <c r="R8" s="5">
        <v>5</v>
      </c>
      <c r="S8" s="5">
        <v>4</v>
      </c>
      <c r="T8" s="5">
        <v>5</v>
      </c>
      <c r="U8" s="6"/>
    </row>
    <row r="9" spans="1:21" ht="22.5" customHeight="1" x14ac:dyDescent="0.2">
      <c r="A9" s="4">
        <v>46137.940965937501</v>
      </c>
      <c r="B9" s="5" t="s">
        <v>21</v>
      </c>
      <c r="C9" s="5" t="s">
        <v>22</v>
      </c>
      <c r="D9" s="5">
        <v>5</v>
      </c>
      <c r="E9" s="5">
        <v>4</v>
      </c>
      <c r="F9" s="5">
        <v>5</v>
      </c>
      <c r="G9" s="5">
        <v>4</v>
      </c>
      <c r="H9" s="5">
        <v>5</v>
      </c>
      <c r="I9" s="5">
        <v>5</v>
      </c>
      <c r="J9" s="5">
        <v>5</v>
      </c>
      <c r="K9" s="5">
        <v>4</v>
      </c>
      <c r="L9" s="5">
        <v>5</v>
      </c>
      <c r="M9" s="5">
        <v>5</v>
      </c>
      <c r="N9" s="5">
        <v>4</v>
      </c>
      <c r="O9" s="5">
        <v>5</v>
      </c>
      <c r="P9" s="5">
        <v>4</v>
      </c>
      <c r="Q9" s="5">
        <v>5</v>
      </c>
      <c r="R9" s="5">
        <v>5</v>
      </c>
      <c r="S9" s="5">
        <v>4</v>
      </c>
      <c r="T9" s="5">
        <v>5</v>
      </c>
      <c r="U9" s="6"/>
    </row>
    <row r="10" spans="1:21" ht="22.5" customHeight="1" x14ac:dyDescent="0.2">
      <c r="A10" s="4">
        <v>46137.962531331017</v>
      </c>
      <c r="B10" s="5" t="s">
        <v>23</v>
      </c>
      <c r="C10" s="5" t="s">
        <v>22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5</v>
      </c>
      <c r="J10" s="5">
        <v>5</v>
      </c>
      <c r="K10" s="5">
        <v>5</v>
      </c>
      <c r="L10" s="5">
        <v>5</v>
      </c>
      <c r="M10" s="5">
        <v>5</v>
      </c>
      <c r="N10" s="5">
        <v>5</v>
      </c>
      <c r="O10" s="5">
        <v>5</v>
      </c>
      <c r="P10" s="5">
        <v>5</v>
      </c>
      <c r="Q10" s="5">
        <v>5</v>
      </c>
      <c r="R10" s="5">
        <v>5</v>
      </c>
      <c r="S10" s="5">
        <v>5</v>
      </c>
      <c r="T10" s="5">
        <v>5</v>
      </c>
      <c r="U10" s="6"/>
    </row>
    <row r="11" spans="1:21" ht="22.5" customHeight="1" x14ac:dyDescent="0.2">
      <c r="A11" s="4">
        <v>46137.966883506946</v>
      </c>
      <c r="B11" s="5" t="s">
        <v>21</v>
      </c>
      <c r="C11" s="5" t="s">
        <v>22</v>
      </c>
      <c r="D11" s="5">
        <v>4</v>
      </c>
      <c r="E11" s="5">
        <v>4</v>
      </c>
      <c r="F11" s="5">
        <v>4</v>
      </c>
      <c r="G11" s="5">
        <v>4</v>
      </c>
      <c r="H11" s="5">
        <v>4</v>
      </c>
      <c r="I11" s="5">
        <v>4</v>
      </c>
      <c r="J11" s="5">
        <v>5</v>
      </c>
      <c r="K11" s="5">
        <v>4</v>
      </c>
      <c r="L11" s="5">
        <v>4</v>
      </c>
      <c r="M11" s="5">
        <v>4</v>
      </c>
      <c r="N11" s="5">
        <v>4</v>
      </c>
      <c r="O11" s="5">
        <v>4</v>
      </c>
      <c r="P11" s="5">
        <v>4</v>
      </c>
      <c r="Q11" s="5">
        <v>4</v>
      </c>
      <c r="R11" s="5">
        <v>4</v>
      </c>
      <c r="S11" s="5">
        <v>4</v>
      </c>
      <c r="T11" s="5">
        <v>4</v>
      </c>
      <c r="U11" s="6"/>
    </row>
    <row r="12" spans="1:21" ht="22.5" customHeight="1" x14ac:dyDescent="0.2">
      <c r="A12" s="4">
        <v>46138.000815983796</v>
      </c>
      <c r="B12" s="5" t="s">
        <v>23</v>
      </c>
      <c r="C12" s="5" t="s">
        <v>22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5">
        <v>5</v>
      </c>
      <c r="M12" s="5">
        <v>5</v>
      </c>
      <c r="N12" s="5">
        <v>5</v>
      </c>
      <c r="O12" s="5">
        <v>5</v>
      </c>
      <c r="P12" s="5">
        <v>5</v>
      </c>
      <c r="Q12" s="5">
        <v>5</v>
      </c>
      <c r="R12" s="5">
        <v>5</v>
      </c>
      <c r="S12" s="5">
        <v>5</v>
      </c>
      <c r="T12" s="5">
        <v>5</v>
      </c>
      <c r="U12" s="6"/>
    </row>
    <row r="13" spans="1:21" ht="22.5" customHeight="1" x14ac:dyDescent="0.2">
      <c r="A13" s="4">
        <v>46138.471362766199</v>
      </c>
      <c r="B13" s="5" t="s">
        <v>23</v>
      </c>
      <c r="C13" s="5" t="s">
        <v>22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5</v>
      </c>
      <c r="J13" s="5">
        <v>5</v>
      </c>
      <c r="K13" s="5">
        <v>5</v>
      </c>
      <c r="L13" s="5">
        <v>5</v>
      </c>
      <c r="M13" s="5">
        <v>5</v>
      </c>
      <c r="N13" s="5">
        <v>5</v>
      </c>
      <c r="O13" s="5">
        <v>5</v>
      </c>
      <c r="P13" s="5">
        <v>5</v>
      </c>
      <c r="Q13" s="5">
        <v>5</v>
      </c>
      <c r="R13" s="5">
        <v>5</v>
      </c>
      <c r="S13" s="5">
        <v>5</v>
      </c>
      <c r="T13" s="5">
        <v>5</v>
      </c>
      <c r="U13" s="6" t="s">
        <v>24</v>
      </c>
    </row>
    <row r="14" spans="1:21" ht="22.5" customHeight="1" x14ac:dyDescent="0.2">
      <c r="A14" s="4">
        <v>46138.837888587965</v>
      </c>
      <c r="B14" s="5" t="s">
        <v>23</v>
      </c>
      <c r="C14" s="5" t="s">
        <v>22</v>
      </c>
      <c r="D14" s="5">
        <v>4</v>
      </c>
      <c r="E14" s="5">
        <v>4</v>
      </c>
      <c r="F14" s="5">
        <v>3</v>
      </c>
      <c r="G14" s="5">
        <v>5</v>
      </c>
      <c r="H14" s="5">
        <v>5</v>
      </c>
      <c r="I14" s="5">
        <v>5</v>
      </c>
      <c r="J14" s="5">
        <v>3</v>
      </c>
      <c r="K14" s="5">
        <v>4</v>
      </c>
      <c r="L14" s="5">
        <v>5</v>
      </c>
      <c r="M14" s="5">
        <v>4</v>
      </c>
      <c r="N14" s="5">
        <v>4</v>
      </c>
      <c r="O14" s="5">
        <v>4</v>
      </c>
      <c r="P14" s="5">
        <v>4</v>
      </c>
      <c r="Q14" s="5">
        <v>5</v>
      </c>
      <c r="R14" s="5">
        <v>4</v>
      </c>
      <c r="S14" s="5">
        <v>3</v>
      </c>
      <c r="T14" s="5">
        <v>4</v>
      </c>
      <c r="U14" s="6"/>
    </row>
    <row r="15" spans="1:21" ht="22.5" customHeight="1" x14ac:dyDescent="0.2">
      <c r="A15" s="4">
        <v>46138.838446331021</v>
      </c>
      <c r="B15" s="5" t="s">
        <v>21</v>
      </c>
      <c r="C15" s="5" t="s">
        <v>25</v>
      </c>
      <c r="D15" s="5">
        <v>4</v>
      </c>
      <c r="E15" s="5">
        <v>4</v>
      </c>
      <c r="F15" s="5">
        <v>4</v>
      </c>
      <c r="G15" s="5">
        <v>4</v>
      </c>
      <c r="H15" s="5">
        <v>5</v>
      </c>
      <c r="I15" s="5">
        <v>5</v>
      </c>
      <c r="J15" s="5">
        <v>4</v>
      </c>
      <c r="K15" s="5">
        <v>5</v>
      </c>
      <c r="L15" s="5">
        <v>4</v>
      </c>
      <c r="M15" s="5">
        <v>4</v>
      </c>
      <c r="N15" s="5">
        <v>4</v>
      </c>
      <c r="O15" s="5">
        <v>5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6"/>
    </row>
    <row r="16" spans="1:21" ht="22.5" customHeight="1" x14ac:dyDescent="0.2">
      <c r="A16" s="4">
        <v>46138.841514155094</v>
      </c>
      <c r="B16" s="5" t="s">
        <v>23</v>
      </c>
      <c r="C16" s="5" t="s">
        <v>25</v>
      </c>
      <c r="D16" s="5">
        <v>4</v>
      </c>
      <c r="E16" s="5">
        <v>4</v>
      </c>
      <c r="F16" s="5">
        <v>4</v>
      </c>
      <c r="G16" s="5">
        <v>4</v>
      </c>
      <c r="H16" s="5">
        <v>4</v>
      </c>
      <c r="I16" s="5">
        <v>4</v>
      </c>
      <c r="J16" s="5">
        <v>4</v>
      </c>
      <c r="K16" s="5">
        <v>5</v>
      </c>
      <c r="L16" s="5">
        <v>4</v>
      </c>
      <c r="M16" s="5">
        <v>5</v>
      </c>
      <c r="N16" s="5">
        <v>4</v>
      </c>
      <c r="O16" s="5">
        <v>5</v>
      </c>
      <c r="P16" s="5">
        <v>4</v>
      </c>
      <c r="Q16" s="5">
        <v>4</v>
      </c>
      <c r="R16" s="5">
        <v>3</v>
      </c>
      <c r="S16" s="5">
        <v>4</v>
      </c>
      <c r="T16" s="5">
        <v>4</v>
      </c>
      <c r="U16" s="6"/>
    </row>
    <row r="17" spans="1:21" ht="22.5" customHeight="1" x14ac:dyDescent="0.2">
      <c r="A17" s="4">
        <v>46138.842069282407</v>
      </c>
      <c r="B17" s="5" t="s">
        <v>23</v>
      </c>
      <c r="C17" s="5" t="s">
        <v>22</v>
      </c>
      <c r="D17" s="5">
        <v>5</v>
      </c>
      <c r="E17" s="5">
        <v>5</v>
      </c>
      <c r="F17" s="5">
        <v>5</v>
      </c>
      <c r="G17" s="5">
        <v>5</v>
      </c>
      <c r="H17" s="5">
        <v>4</v>
      </c>
      <c r="I17" s="5">
        <v>4</v>
      </c>
      <c r="J17" s="5">
        <v>5</v>
      </c>
      <c r="K17" s="5">
        <v>5</v>
      </c>
      <c r="L17" s="5">
        <v>4</v>
      </c>
      <c r="M17" s="5">
        <v>5</v>
      </c>
      <c r="N17" s="5">
        <v>5</v>
      </c>
      <c r="O17" s="5">
        <v>5</v>
      </c>
      <c r="P17" s="5">
        <v>5</v>
      </c>
      <c r="Q17" s="5">
        <v>4</v>
      </c>
      <c r="R17" s="5">
        <v>4</v>
      </c>
      <c r="S17" s="5">
        <v>3</v>
      </c>
      <c r="T17" s="5">
        <v>4</v>
      </c>
      <c r="U17" s="6"/>
    </row>
    <row r="18" spans="1:21" ht="22.5" customHeight="1" x14ac:dyDescent="0.2">
      <c r="A18" s="4">
        <v>46138.842471944445</v>
      </c>
      <c r="B18" s="5" t="s">
        <v>23</v>
      </c>
      <c r="C18" s="5" t="s">
        <v>25</v>
      </c>
      <c r="D18" s="5">
        <v>4</v>
      </c>
      <c r="E18" s="5">
        <v>5</v>
      </c>
      <c r="F18" s="5">
        <v>4</v>
      </c>
      <c r="G18" s="5">
        <v>4</v>
      </c>
      <c r="H18" s="5">
        <v>5</v>
      </c>
      <c r="I18" s="5">
        <v>5</v>
      </c>
      <c r="J18" s="5">
        <v>5</v>
      </c>
      <c r="K18" s="5">
        <v>5</v>
      </c>
      <c r="L18" s="5">
        <v>4</v>
      </c>
      <c r="M18" s="5">
        <v>4</v>
      </c>
      <c r="N18" s="5">
        <v>5</v>
      </c>
      <c r="O18" s="5">
        <v>5</v>
      </c>
      <c r="P18" s="5">
        <v>5</v>
      </c>
      <c r="Q18" s="5">
        <v>5</v>
      </c>
      <c r="R18" s="5">
        <v>5</v>
      </c>
      <c r="S18" s="5">
        <v>4</v>
      </c>
      <c r="T18" s="5">
        <v>5</v>
      </c>
      <c r="U18" s="6"/>
    </row>
    <row r="19" spans="1:21" ht="22.5" customHeight="1" x14ac:dyDescent="0.2">
      <c r="A19" s="4">
        <v>46138.843171446759</v>
      </c>
      <c r="B19" s="5" t="s">
        <v>21</v>
      </c>
      <c r="C19" s="5" t="s">
        <v>22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5">
        <v>5</v>
      </c>
      <c r="K19" s="5">
        <v>5</v>
      </c>
      <c r="L19" s="5">
        <v>5</v>
      </c>
      <c r="M19" s="5">
        <v>5</v>
      </c>
      <c r="N19" s="5">
        <v>4</v>
      </c>
      <c r="O19" s="5">
        <v>5</v>
      </c>
      <c r="P19" s="5">
        <v>5</v>
      </c>
      <c r="Q19" s="5">
        <v>5</v>
      </c>
      <c r="R19" s="5">
        <v>5</v>
      </c>
      <c r="S19" s="5">
        <v>4</v>
      </c>
      <c r="T19" s="5">
        <v>5</v>
      </c>
      <c r="U19" s="6"/>
    </row>
    <row r="20" spans="1:21" ht="22.5" customHeight="1" x14ac:dyDescent="0.2">
      <c r="A20" s="4">
        <v>46138.843896631945</v>
      </c>
      <c r="B20" s="5" t="s">
        <v>21</v>
      </c>
      <c r="C20" s="5" t="s">
        <v>25</v>
      </c>
      <c r="D20" s="5">
        <v>4</v>
      </c>
      <c r="E20" s="5">
        <v>5</v>
      </c>
      <c r="F20" s="5">
        <v>5</v>
      </c>
      <c r="G20" s="5">
        <v>5</v>
      </c>
      <c r="H20" s="5">
        <v>5</v>
      </c>
      <c r="I20" s="5">
        <v>4</v>
      </c>
      <c r="J20" s="5">
        <v>4</v>
      </c>
      <c r="K20" s="5">
        <v>5</v>
      </c>
      <c r="L20" s="5">
        <v>5</v>
      </c>
      <c r="M20" s="5">
        <v>4</v>
      </c>
      <c r="N20" s="5">
        <v>4</v>
      </c>
      <c r="O20" s="5">
        <v>5</v>
      </c>
      <c r="P20" s="5">
        <v>4</v>
      </c>
      <c r="Q20" s="5">
        <v>5</v>
      </c>
      <c r="R20" s="5">
        <v>4</v>
      </c>
      <c r="S20" s="5">
        <v>5</v>
      </c>
      <c r="T20" s="5">
        <v>5</v>
      </c>
      <c r="U20" s="6"/>
    </row>
    <row r="21" spans="1:21" ht="22.5" customHeight="1" x14ac:dyDescent="0.2">
      <c r="A21" s="4">
        <v>46138.844229247683</v>
      </c>
      <c r="B21" s="5" t="s">
        <v>21</v>
      </c>
      <c r="C21" s="5" t="s">
        <v>22</v>
      </c>
      <c r="D21" s="5">
        <v>4</v>
      </c>
      <c r="E21" s="5">
        <v>5</v>
      </c>
      <c r="F21" s="5">
        <v>4</v>
      </c>
      <c r="G21" s="5">
        <v>4</v>
      </c>
      <c r="H21" s="5">
        <v>5</v>
      </c>
      <c r="I21" s="5">
        <v>5</v>
      </c>
      <c r="J21" s="5">
        <v>5</v>
      </c>
      <c r="K21" s="5">
        <v>4</v>
      </c>
      <c r="L21" s="5">
        <v>4</v>
      </c>
      <c r="M21" s="5">
        <v>5</v>
      </c>
      <c r="N21" s="5">
        <v>5</v>
      </c>
      <c r="O21" s="5">
        <v>5</v>
      </c>
      <c r="P21" s="5">
        <v>5</v>
      </c>
      <c r="Q21" s="5">
        <v>5</v>
      </c>
      <c r="R21" s="5">
        <v>4</v>
      </c>
      <c r="S21" s="5">
        <v>5</v>
      </c>
      <c r="T21" s="5">
        <v>5</v>
      </c>
      <c r="U21" s="6"/>
    </row>
    <row r="22" spans="1:21" ht="22.5" customHeight="1" x14ac:dyDescent="0.2">
      <c r="A22" s="4">
        <v>46138.844708194447</v>
      </c>
      <c r="B22" s="5" t="s">
        <v>23</v>
      </c>
      <c r="C22" s="5" t="s">
        <v>25</v>
      </c>
      <c r="D22" s="5">
        <v>4</v>
      </c>
      <c r="E22" s="5">
        <v>5</v>
      </c>
      <c r="F22" s="5">
        <v>4</v>
      </c>
      <c r="G22" s="5">
        <v>5</v>
      </c>
      <c r="H22" s="5">
        <v>5</v>
      </c>
      <c r="I22" s="5">
        <v>5</v>
      </c>
      <c r="J22" s="5">
        <v>3</v>
      </c>
      <c r="K22" s="5">
        <v>5</v>
      </c>
      <c r="L22" s="5">
        <v>3</v>
      </c>
      <c r="M22" s="5">
        <v>5</v>
      </c>
      <c r="N22" s="5">
        <v>3</v>
      </c>
      <c r="O22" s="5">
        <v>5</v>
      </c>
      <c r="P22" s="5">
        <v>3</v>
      </c>
      <c r="Q22" s="5">
        <v>4</v>
      </c>
      <c r="R22" s="5">
        <v>4</v>
      </c>
      <c r="S22" s="5">
        <v>3</v>
      </c>
      <c r="T22" s="5">
        <v>2</v>
      </c>
      <c r="U22" s="6"/>
    </row>
    <row r="23" spans="1:21" ht="22.5" customHeight="1" x14ac:dyDescent="0.2">
      <c r="A23" s="4">
        <v>46138.845395949073</v>
      </c>
      <c r="B23" s="5" t="s">
        <v>21</v>
      </c>
      <c r="C23" s="5" t="s">
        <v>22</v>
      </c>
      <c r="D23" s="5">
        <v>5</v>
      </c>
      <c r="E23" s="5">
        <v>5</v>
      </c>
      <c r="F23" s="5">
        <v>4</v>
      </c>
      <c r="G23" s="5">
        <v>4</v>
      </c>
      <c r="H23" s="5">
        <v>5</v>
      </c>
      <c r="I23" s="5">
        <v>5</v>
      </c>
      <c r="J23" s="5">
        <v>3</v>
      </c>
      <c r="K23" s="5">
        <v>4</v>
      </c>
      <c r="L23" s="5">
        <v>3</v>
      </c>
      <c r="M23" s="5">
        <v>4</v>
      </c>
      <c r="N23" s="5">
        <v>4</v>
      </c>
      <c r="O23" s="5">
        <v>5</v>
      </c>
      <c r="P23" s="5">
        <v>4</v>
      </c>
      <c r="Q23" s="5">
        <v>5</v>
      </c>
      <c r="R23" s="5">
        <v>4</v>
      </c>
      <c r="S23" s="5">
        <v>4</v>
      </c>
      <c r="T23" s="5">
        <v>5</v>
      </c>
      <c r="U23" s="6"/>
    </row>
    <row r="24" spans="1:21" ht="22.5" customHeight="1" x14ac:dyDescent="0.2">
      <c r="A24" s="4">
        <v>46138.846620277778</v>
      </c>
      <c r="B24" s="5" t="s">
        <v>21</v>
      </c>
      <c r="C24" s="5" t="s">
        <v>22</v>
      </c>
      <c r="D24" s="5">
        <v>5</v>
      </c>
      <c r="E24" s="5">
        <v>5</v>
      </c>
      <c r="F24" s="5">
        <v>5</v>
      </c>
      <c r="G24" s="5">
        <v>5</v>
      </c>
      <c r="H24" s="5">
        <v>5</v>
      </c>
      <c r="I24" s="5">
        <v>5</v>
      </c>
      <c r="J24" s="5">
        <v>4</v>
      </c>
      <c r="K24" s="5">
        <v>4</v>
      </c>
      <c r="L24" s="5">
        <v>4</v>
      </c>
      <c r="M24" s="5">
        <v>4</v>
      </c>
      <c r="N24" s="5">
        <v>4</v>
      </c>
      <c r="O24" s="5">
        <v>4</v>
      </c>
      <c r="P24" s="5">
        <v>4</v>
      </c>
      <c r="Q24" s="5">
        <v>4</v>
      </c>
      <c r="R24" s="5">
        <v>4</v>
      </c>
      <c r="S24" s="5">
        <v>4</v>
      </c>
      <c r="T24" s="5">
        <v>4</v>
      </c>
      <c r="U24" s="6"/>
    </row>
    <row r="25" spans="1:21" ht="22.5" customHeight="1" x14ac:dyDescent="0.2">
      <c r="A25" s="4">
        <v>46138.847018298606</v>
      </c>
      <c r="B25" s="5" t="s">
        <v>21</v>
      </c>
      <c r="C25" s="5" t="s">
        <v>22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5</v>
      </c>
      <c r="J25" s="5">
        <v>5</v>
      </c>
      <c r="K25" s="5">
        <v>5</v>
      </c>
      <c r="L25" s="5">
        <v>5</v>
      </c>
      <c r="M25" s="5">
        <v>5</v>
      </c>
      <c r="N25" s="5">
        <v>5</v>
      </c>
      <c r="O25" s="5">
        <v>5</v>
      </c>
      <c r="P25" s="5">
        <v>5</v>
      </c>
      <c r="Q25" s="5">
        <v>5</v>
      </c>
      <c r="R25" s="5">
        <v>5</v>
      </c>
      <c r="S25" s="5">
        <v>5</v>
      </c>
      <c r="T25" s="5">
        <v>5</v>
      </c>
      <c r="U25" s="6"/>
    </row>
    <row r="26" spans="1:21" ht="22.5" customHeight="1" x14ac:dyDescent="0.2">
      <c r="A26" s="4">
        <v>46138.847631759258</v>
      </c>
      <c r="B26" s="5" t="s">
        <v>23</v>
      </c>
      <c r="C26" s="5" t="s">
        <v>22</v>
      </c>
      <c r="D26" s="5">
        <v>5</v>
      </c>
      <c r="E26" s="5">
        <v>5</v>
      </c>
      <c r="F26" s="5">
        <v>4</v>
      </c>
      <c r="G26" s="5">
        <v>4</v>
      </c>
      <c r="H26" s="5">
        <v>5</v>
      </c>
      <c r="I26" s="5">
        <v>4</v>
      </c>
      <c r="J26" s="5">
        <v>3</v>
      </c>
      <c r="K26" s="5">
        <v>5</v>
      </c>
      <c r="L26" s="5">
        <v>3</v>
      </c>
      <c r="M26" s="5">
        <v>5</v>
      </c>
      <c r="N26" s="5">
        <v>4</v>
      </c>
      <c r="O26" s="5">
        <v>5</v>
      </c>
      <c r="P26" s="5">
        <v>4</v>
      </c>
      <c r="Q26" s="5">
        <v>5</v>
      </c>
      <c r="R26" s="5">
        <v>4</v>
      </c>
      <c r="S26" s="5">
        <v>4</v>
      </c>
      <c r="T26" s="5">
        <v>4</v>
      </c>
      <c r="U26" s="6"/>
    </row>
    <row r="27" spans="1:21" ht="22.5" customHeight="1" x14ac:dyDescent="0.2">
      <c r="A27" s="4">
        <v>46138.848819108796</v>
      </c>
      <c r="B27" s="5" t="s">
        <v>21</v>
      </c>
      <c r="C27" s="5" t="s">
        <v>22</v>
      </c>
      <c r="D27" s="5">
        <v>5</v>
      </c>
      <c r="E27" s="5">
        <v>4</v>
      </c>
      <c r="F27" s="5">
        <v>4</v>
      </c>
      <c r="G27" s="5">
        <v>4</v>
      </c>
      <c r="H27" s="5">
        <v>5</v>
      </c>
      <c r="I27" s="5">
        <v>5</v>
      </c>
      <c r="J27" s="5">
        <v>4</v>
      </c>
      <c r="K27" s="5">
        <v>5</v>
      </c>
      <c r="L27" s="5">
        <v>5</v>
      </c>
      <c r="M27" s="5">
        <v>5</v>
      </c>
      <c r="N27" s="5">
        <v>5</v>
      </c>
      <c r="O27" s="5">
        <v>5</v>
      </c>
      <c r="P27" s="5">
        <v>5</v>
      </c>
      <c r="Q27" s="5">
        <v>5</v>
      </c>
      <c r="R27" s="5">
        <v>5</v>
      </c>
      <c r="S27" s="5">
        <v>5</v>
      </c>
      <c r="T27" s="5">
        <v>5</v>
      </c>
      <c r="U27" s="6"/>
    </row>
    <row r="28" spans="1:21" ht="22.5" customHeight="1" x14ac:dyDescent="0.2">
      <c r="A28" s="4">
        <v>46138.849554780092</v>
      </c>
      <c r="B28" s="5" t="s">
        <v>21</v>
      </c>
      <c r="C28" s="5" t="s">
        <v>22</v>
      </c>
      <c r="D28" s="5">
        <v>4</v>
      </c>
      <c r="E28" s="5">
        <v>4</v>
      </c>
      <c r="F28" s="5">
        <v>4</v>
      </c>
      <c r="G28" s="5">
        <v>4</v>
      </c>
      <c r="H28" s="5">
        <v>3</v>
      </c>
      <c r="I28" s="5">
        <v>5</v>
      </c>
      <c r="J28" s="5">
        <v>4</v>
      </c>
      <c r="K28" s="5">
        <v>5</v>
      </c>
      <c r="L28" s="5">
        <v>3</v>
      </c>
      <c r="M28" s="5">
        <v>4</v>
      </c>
      <c r="N28" s="5">
        <v>3</v>
      </c>
      <c r="O28" s="5">
        <v>4</v>
      </c>
      <c r="P28" s="5">
        <v>3</v>
      </c>
      <c r="Q28" s="5">
        <v>4</v>
      </c>
      <c r="R28" s="5">
        <v>5</v>
      </c>
      <c r="S28" s="5">
        <v>5</v>
      </c>
      <c r="T28" s="5">
        <v>4</v>
      </c>
      <c r="U28" s="6"/>
    </row>
    <row r="29" spans="1:21" ht="22.5" customHeight="1" x14ac:dyDescent="0.2">
      <c r="A29" s="4">
        <v>46138.850264143519</v>
      </c>
      <c r="B29" s="5" t="s">
        <v>21</v>
      </c>
      <c r="C29" s="5" t="s">
        <v>22</v>
      </c>
      <c r="D29" s="5">
        <v>4</v>
      </c>
      <c r="E29" s="5">
        <v>5</v>
      </c>
      <c r="F29" s="5">
        <v>4</v>
      </c>
      <c r="G29" s="5">
        <v>3</v>
      </c>
      <c r="H29" s="5">
        <v>4</v>
      </c>
      <c r="I29" s="5">
        <v>5</v>
      </c>
      <c r="J29" s="5">
        <v>4</v>
      </c>
      <c r="K29" s="5">
        <v>4</v>
      </c>
      <c r="L29" s="5">
        <v>5</v>
      </c>
      <c r="M29" s="5">
        <v>4</v>
      </c>
      <c r="N29" s="5">
        <v>4</v>
      </c>
      <c r="O29" s="5">
        <v>5</v>
      </c>
      <c r="P29" s="5">
        <v>3</v>
      </c>
      <c r="Q29" s="5">
        <v>4</v>
      </c>
      <c r="R29" s="5">
        <v>3</v>
      </c>
      <c r="S29" s="5">
        <v>5</v>
      </c>
      <c r="T29" s="5">
        <v>3</v>
      </c>
      <c r="U29" s="6"/>
    </row>
    <row r="30" spans="1:21" ht="22.5" customHeight="1" x14ac:dyDescent="0.2">
      <c r="A30" s="4">
        <v>46138.85147765046</v>
      </c>
      <c r="B30" s="5" t="s">
        <v>21</v>
      </c>
      <c r="C30" s="5" t="s">
        <v>22</v>
      </c>
      <c r="D30" s="5">
        <v>5</v>
      </c>
      <c r="E30" s="5">
        <v>5</v>
      </c>
      <c r="F30" s="5">
        <v>5</v>
      </c>
      <c r="G30" s="5">
        <v>5</v>
      </c>
      <c r="H30" s="5">
        <v>5</v>
      </c>
      <c r="I30" s="5">
        <v>5</v>
      </c>
      <c r="J30" s="5">
        <v>5</v>
      </c>
      <c r="K30" s="5">
        <v>5</v>
      </c>
      <c r="L30" s="5">
        <v>5</v>
      </c>
      <c r="M30" s="5">
        <v>5</v>
      </c>
      <c r="N30" s="5">
        <v>5</v>
      </c>
      <c r="O30" s="5">
        <v>5</v>
      </c>
      <c r="P30" s="5">
        <v>5</v>
      </c>
      <c r="Q30" s="5">
        <v>5</v>
      </c>
      <c r="R30" s="5">
        <v>5</v>
      </c>
      <c r="S30" s="5">
        <v>5</v>
      </c>
      <c r="T30" s="5">
        <v>5</v>
      </c>
      <c r="U30" s="6"/>
    </row>
    <row r="31" spans="1:21" ht="22.5" customHeight="1" x14ac:dyDescent="0.2">
      <c r="A31" s="4">
        <v>46138.854594085649</v>
      </c>
      <c r="B31" s="5" t="s">
        <v>21</v>
      </c>
      <c r="C31" s="5" t="s">
        <v>25</v>
      </c>
      <c r="D31" s="5">
        <v>5</v>
      </c>
      <c r="E31" s="5">
        <v>5</v>
      </c>
      <c r="F31" s="5">
        <v>5</v>
      </c>
      <c r="G31" s="5">
        <v>4</v>
      </c>
      <c r="H31" s="5">
        <v>5</v>
      </c>
      <c r="I31" s="5">
        <v>5</v>
      </c>
      <c r="J31" s="5">
        <v>4</v>
      </c>
      <c r="K31" s="5">
        <v>4</v>
      </c>
      <c r="L31" s="5">
        <v>4</v>
      </c>
      <c r="M31" s="5">
        <v>4</v>
      </c>
      <c r="N31" s="5">
        <v>4</v>
      </c>
      <c r="O31" s="5">
        <v>4</v>
      </c>
      <c r="P31" s="5">
        <v>4</v>
      </c>
      <c r="Q31" s="5">
        <v>4</v>
      </c>
      <c r="R31" s="5">
        <v>4</v>
      </c>
      <c r="S31" s="5">
        <v>4</v>
      </c>
      <c r="T31" s="5">
        <v>4</v>
      </c>
      <c r="U31" s="6"/>
    </row>
    <row r="32" spans="1:21" ht="22.5" customHeight="1" x14ac:dyDescent="0.2">
      <c r="A32" s="4">
        <v>46138.854844976857</v>
      </c>
      <c r="B32" s="5" t="s">
        <v>21</v>
      </c>
      <c r="C32" s="5" t="s">
        <v>25</v>
      </c>
      <c r="D32" s="5">
        <v>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v>5</v>
      </c>
      <c r="K32" s="5">
        <v>5</v>
      </c>
      <c r="L32" s="5">
        <v>5</v>
      </c>
      <c r="M32" s="5">
        <v>5</v>
      </c>
      <c r="N32" s="5">
        <v>5</v>
      </c>
      <c r="O32" s="5">
        <v>5</v>
      </c>
      <c r="P32" s="5">
        <v>5</v>
      </c>
      <c r="Q32" s="5">
        <v>5</v>
      </c>
      <c r="R32" s="5">
        <v>5</v>
      </c>
      <c r="S32" s="5">
        <v>5</v>
      </c>
      <c r="T32" s="5">
        <v>5</v>
      </c>
      <c r="U32" s="6"/>
    </row>
    <row r="33" spans="1:21" ht="22.5" customHeight="1" x14ac:dyDescent="0.2">
      <c r="A33" s="4">
        <v>46138.855077476852</v>
      </c>
      <c r="B33" s="5" t="s">
        <v>23</v>
      </c>
      <c r="C33" s="5" t="s">
        <v>25</v>
      </c>
      <c r="D33" s="5">
        <v>5</v>
      </c>
      <c r="E33" s="5">
        <v>5</v>
      </c>
      <c r="F33" s="5">
        <v>4</v>
      </c>
      <c r="G33" s="5">
        <v>4</v>
      </c>
      <c r="H33" s="5">
        <v>5</v>
      </c>
      <c r="I33" s="5">
        <v>5</v>
      </c>
      <c r="J33" s="5">
        <v>4</v>
      </c>
      <c r="K33" s="5">
        <v>4</v>
      </c>
      <c r="L33" s="5">
        <v>5</v>
      </c>
      <c r="M33" s="5">
        <v>4</v>
      </c>
      <c r="N33" s="5">
        <v>4</v>
      </c>
      <c r="O33" s="5">
        <v>4</v>
      </c>
      <c r="P33" s="5">
        <v>5</v>
      </c>
      <c r="Q33" s="5">
        <v>5</v>
      </c>
      <c r="R33" s="5">
        <v>4</v>
      </c>
      <c r="S33" s="5">
        <v>5</v>
      </c>
      <c r="T33" s="5">
        <v>5</v>
      </c>
      <c r="U33" s="6"/>
    </row>
    <row r="34" spans="1:21" ht="22.5" customHeight="1" x14ac:dyDescent="0.2">
      <c r="A34" s="4">
        <v>46138.855863969904</v>
      </c>
      <c r="B34" s="5" t="s">
        <v>23</v>
      </c>
      <c r="C34" s="5" t="s">
        <v>25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5</v>
      </c>
      <c r="J34" s="5">
        <v>4</v>
      </c>
      <c r="K34" s="5">
        <v>4</v>
      </c>
      <c r="L34" s="5">
        <v>5</v>
      </c>
      <c r="M34" s="5">
        <v>5</v>
      </c>
      <c r="N34" s="5">
        <v>5</v>
      </c>
      <c r="O34" s="5">
        <v>5</v>
      </c>
      <c r="P34" s="5">
        <v>4</v>
      </c>
      <c r="Q34" s="5">
        <v>5</v>
      </c>
      <c r="R34" s="5">
        <v>5</v>
      </c>
      <c r="S34" s="5">
        <v>5</v>
      </c>
      <c r="T34" s="5">
        <v>5</v>
      </c>
      <c r="U34" s="6"/>
    </row>
    <row r="35" spans="1:21" ht="22.5" customHeight="1" x14ac:dyDescent="0.2">
      <c r="A35" s="4">
        <v>46138.862642870372</v>
      </c>
      <c r="B35" s="5" t="s">
        <v>23</v>
      </c>
      <c r="C35" s="5" t="s">
        <v>25</v>
      </c>
      <c r="D35" s="5">
        <v>5</v>
      </c>
      <c r="E35" s="5">
        <v>4</v>
      </c>
      <c r="F35" s="5">
        <v>4</v>
      </c>
      <c r="G35" s="5">
        <v>5</v>
      </c>
      <c r="H35" s="5">
        <v>5</v>
      </c>
      <c r="I35" s="5">
        <v>5</v>
      </c>
      <c r="J35" s="5">
        <v>4</v>
      </c>
      <c r="K35" s="5">
        <v>5</v>
      </c>
      <c r="L35" s="5">
        <v>4</v>
      </c>
      <c r="M35" s="5">
        <v>5</v>
      </c>
      <c r="N35" s="5">
        <v>3</v>
      </c>
      <c r="O35" s="5">
        <v>5</v>
      </c>
      <c r="P35" s="5">
        <v>4</v>
      </c>
      <c r="Q35" s="5">
        <v>5</v>
      </c>
      <c r="R35" s="5">
        <v>5</v>
      </c>
      <c r="S35" s="5">
        <v>4</v>
      </c>
      <c r="T35" s="5">
        <v>5</v>
      </c>
      <c r="U35" s="6"/>
    </row>
    <row r="36" spans="1:21" ht="22.5" customHeight="1" x14ac:dyDescent="0.2">
      <c r="A36" s="4">
        <v>46138.863738530097</v>
      </c>
      <c r="B36" s="5" t="s">
        <v>21</v>
      </c>
      <c r="C36" s="5" t="s">
        <v>25</v>
      </c>
      <c r="D36" s="5">
        <v>4</v>
      </c>
      <c r="E36" s="5">
        <v>4</v>
      </c>
      <c r="F36" s="5">
        <v>4</v>
      </c>
      <c r="G36" s="5">
        <v>5</v>
      </c>
      <c r="H36" s="5">
        <v>5</v>
      </c>
      <c r="I36" s="5">
        <v>5</v>
      </c>
      <c r="J36" s="5">
        <v>4</v>
      </c>
      <c r="K36" s="5">
        <v>5</v>
      </c>
      <c r="L36" s="5">
        <v>3</v>
      </c>
      <c r="M36" s="5">
        <v>5</v>
      </c>
      <c r="N36" s="5">
        <v>4</v>
      </c>
      <c r="O36" s="5">
        <v>5</v>
      </c>
      <c r="P36" s="5">
        <v>5</v>
      </c>
      <c r="Q36" s="5">
        <v>5</v>
      </c>
      <c r="R36" s="5">
        <v>4</v>
      </c>
      <c r="S36" s="5">
        <v>5</v>
      </c>
      <c r="T36" s="5">
        <v>5</v>
      </c>
      <c r="U36" s="6"/>
    </row>
    <row r="37" spans="1:21" ht="22.5" customHeight="1" x14ac:dyDescent="0.2">
      <c r="A37" s="4">
        <v>46138.864195960647</v>
      </c>
      <c r="B37" s="5" t="s">
        <v>23</v>
      </c>
      <c r="C37" s="5" t="s">
        <v>22</v>
      </c>
      <c r="D37" s="5">
        <v>5</v>
      </c>
      <c r="E37" s="5">
        <v>4</v>
      </c>
      <c r="F37" s="5">
        <v>5</v>
      </c>
      <c r="G37" s="5">
        <v>4</v>
      </c>
      <c r="H37" s="5">
        <v>5</v>
      </c>
      <c r="I37" s="5">
        <v>5</v>
      </c>
      <c r="J37" s="5">
        <v>4</v>
      </c>
      <c r="K37" s="5">
        <v>5</v>
      </c>
      <c r="L37" s="5">
        <v>4</v>
      </c>
      <c r="M37" s="5">
        <v>4</v>
      </c>
      <c r="N37" s="5">
        <v>5</v>
      </c>
      <c r="O37" s="5">
        <v>5</v>
      </c>
      <c r="P37" s="5">
        <v>3</v>
      </c>
      <c r="Q37" s="5">
        <v>5</v>
      </c>
      <c r="R37" s="5">
        <v>4</v>
      </c>
      <c r="S37" s="5">
        <v>4</v>
      </c>
      <c r="T37" s="5">
        <v>5</v>
      </c>
      <c r="U37" s="6"/>
    </row>
    <row r="38" spans="1:21" ht="22.5" customHeight="1" x14ac:dyDescent="0.2">
      <c r="A38" s="4">
        <v>46138.864840219903</v>
      </c>
      <c r="B38" s="5" t="s">
        <v>23</v>
      </c>
      <c r="C38" s="5" t="s">
        <v>25</v>
      </c>
      <c r="D38" s="5">
        <v>5</v>
      </c>
      <c r="E38" s="5">
        <v>5</v>
      </c>
      <c r="F38" s="5">
        <v>4</v>
      </c>
      <c r="G38" s="5">
        <v>5</v>
      </c>
      <c r="H38" s="5">
        <v>5</v>
      </c>
      <c r="I38" s="5">
        <v>4</v>
      </c>
      <c r="J38" s="5">
        <v>4</v>
      </c>
      <c r="K38" s="5">
        <v>5</v>
      </c>
      <c r="L38" s="5">
        <v>4</v>
      </c>
      <c r="M38" s="5">
        <v>5</v>
      </c>
      <c r="N38" s="5">
        <v>4</v>
      </c>
      <c r="O38" s="5">
        <v>5</v>
      </c>
      <c r="P38" s="5">
        <v>4</v>
      </c>
      <c r="Q38" s="5">
        <v>4</v>
      </c>
      <c r="R38" s="5">
        <v>3</v>
      </c>
      <c r="S38" s="5">
        <v>4</v>
      </c>
      <c r="T38" s="5">
        <v>4</v>
      </c>
      <c r="U38" s="6"/>
    </row>
    <row r="39" spans="1:21" ht="22.5" customHeight="1" x14ac:dyDescent="0.2">
      <c r="A39" s="4">
        <v>46138.865323159727</v>
      </c>
      <c r="B39" s="5" t="s">
        <v>23</v>
      </c>
      <c r="C39" s="5" t="s">
        <v>22</v>
      </c>
      <c r="D39" s="5">
        <v>5</v>
      </c>
      <c r="E39" s="5">
        <v>4</v>
      </c>
      <c r="F39" s="5">
        <v>4</v>
      </c>
      <c r="G39" s="5">
        <v>4</v>
      </c>
      <c r="H39" s="5">
        <v>5</v>
      </c>
      <c r="I39" s="5">
        <v>5</v>
      </c>
      <c r="J39" s="5">
        <v>4</v>
      </c>
      <c r="K39" s="5">
        <v>5</v>
      </c>
      <c r="L39" s="5">
        <v>4</v>
      </c>
      <c r="M39" s="5">
        <v>4</v>
      </c>
      <c r="N39" s="5">
        <v>4</v>
      </c>
      <c r="O39" s="5">
        <v>5</v>
      </c>
      <c r="P39" s="5">
        <v>3</v>
      </c>
      <c r="Q39" s="5">
        <v>5</v>
      </c>
      <c r="R39" s="5">
        <v>4</v>
      </c>
      <c r="S39" s="5">
        <v>4</v>
      </c>
      <c r="T39" s="5">
        <v>5</v>
      </c>
      <c r="U39" s="6"/>
    </row>
    <row r="40" spans="1:21" ht="22.5" customHeight="1" x14ac:dyDescent="0.2">
      <c r="A40" s="4">
        <v>46138.866031909725</v>
      </c>
      <c r="B40" s="5" t="s">
        <v>23</v>
      </c>
      <c r="C40" s="5" t="s">
        <v>22</v>
      </c>
      <c r="D40" s="5">
        <v>4</v>
      </c>
      <c r="E40" s="5">
        <v>4</v>
      </c>
      <c r="F40" s="5">
        <v>4</v>
      </c>
      <c r="G40" s="5">
        <v>4</v>
      </c>
      <c r="H40" s="5">
        <v>4</v>
      </c>
      <c r="I40" s="5">
        <v>4</v>
      </c>
      <c r="J40" s="5">
        <v>4</v>
      </c>
      <c r="K40" s="5">
        <v>4</v>
      </c>
      <c r="L40" s="5">
        <v>4</v>
      </c>
      <c r="M40" s="5">
        <v>5</v>
      </c>
      <c r="N40" s="5">
        <v>4</v>
      </c>
      <c r="O40" s="5">
        <v>5</v>
      </c>
      <c r="P40" s="5">
        <v>3</v>
      </c>
      <c r="Q40" s="5">
        <v>5</v>
      </c>
      <c r="R40" s="5">
        <v>4</v>
      </c>
      <c r="S40" s="5">
        <v>4</v>
      </c>
      <c r="T40" s="5">
        <v>5</v>
      </c>
      <c r="U40" s="6"/>
    </row>
    <row r="41" spans="1:21" ht="22.5" customHeight="1" x14ac:dyDescent="0.2">
      <c r="A41" s="4">
        <v>46138.866453854163</v>
      </c>
      <c r="B41" s="5" t="s">
        <v>21</v>
      </c>
      <c r="C41" s="5" t="s">
        <v>22</v>
      </c>
      <c r="D41" s="5">
        <v>5</v>
      </c>
      <c r="E41" s="5">
        <v>5</v>
      </c>
      <c r="F41" s="5">
        <v>5</v>
      </c>
      <c r="G41" s="5">
        <v>4</v>
      </c>
      <c r="H41" s="5">
        <v>4</v>
      </c>
      <c r="I41" s="5">
        <v>4</v>
      </c>
      <c r="J41" s="5">
        <v>3</v>
      </c>
      <c r="K41" s="5">
        <v>5</v>
      </c>
      <c r="L41" s="5">
        <v>3</v>
      </c>
      <c r="M41" s="5">
        <v>5</v>
      </c>
      <c r="N41" s="5">
        <v>3</v>
      </c>
      <c r="O41" s="5">
        <v>5</v>
      </c>
      <c r="P41" s="5">
        <v>4</v>
      </c>
      <c r="Q41" s="5">
        <v>5</v>
      </c>
      <c r="R41" s="5">
        <v>3</v>
      </c>
      <c r="S41" s="5">
        <v>4</v>
      </c>
      <c r="T41" s="5">
        <v>5</v>
      </c>
      <c r="U41" s="6"/>
    </row>
    <row r="42" spans="1:21" ht="22.5" customHeight="1" x14ac:dyDescent="0.2">
      <c r="A42" s="4">
        <v>46138.866952824072</v>
      </c>
      <c r="B42" s="5" t="s">
        <v>21</v>
      </c>
      <c r="C42" s="5" t="s">
        <v>22</v>
      </c>
      <c r="D42" s="5">
        <v>5</v>
      </c>
      <c r="E42" s="5">
        <v>4</v>
      </c>
      <c r="F42" s="5">
        <v>5</v>
      </c>
      <c r="G42" s="5">
        <v>5</v>
      </c>
      <c r="H42" s="5">
        <v>5</v>
      </c>
      <c r="I42" s="5">
        <v>4</v>
      </c>
      <c r="J42" s="5">
        <v>4</v>
      </c>
      <c r="K42" s="5">
        <v>4</v>
      </c>
      <c r="L42" s="5">
        <v>3</v>
      </c>
      <c r="M42" s="5">
        <v>5</v>
      </c>
      <c r="N42" s="5">
        <v>4</v>
      </c>
      <c r="O42" s="5">
        <v>5</v>
      </c>
      <c r="P42" s="5">
        <v>5</v>
      </c>
      <c r="Q42" s="5">
        <v>5</v>
      </c>
      <c r="R42" s="5">
        <v>4</v>
      </c>
      <c r="S42" s="5">
        <v>5</v>
      </c>
      <c r="T42" s="5">
        <v>5</v>
      </c>
      <c r="U42" s="6"/>
    </row>
    <row r="43" spans="1:21" ht="22.5" customHeight="1" x14ac:dyDescent="0.2">
      <c r="A43" s="4">
        <v>46138.867541828702</v>
      </c>
      <c r="B43" s="5" t="s">
        <v>23</v>
      </c>
      <c r="C43" s="5" t="s">
        <v>25</v>
      </c>
      <c r="D43" s="5">
        <v>4</v>
      </c>
      <c r="E43" s="5">
        <v>5</v>
      </c>
      <c r="F43" s="5">
        <v>5</v>
      </c>
      <c r="G43" s="5">
        <v>4</v>
      </c>
      <c r="H43" s="5">
        <v>5</v>
      </c>
      <c r="I43" s="5">
        <v>5</v>
      </c>
      <c r="J43" s="5">
        <v>3</v>
      </c>
      <c r="K43" s="5">
        <v>5</v>
      </c>
      <c r="L43" s="5">
        <v>4</v>
      </c>
      <c r="M43" s="5">
        <v>5</v>
      </c>
      <c r="N43" s="5">
        <v>4</v>
      </c>
      <c r="O43" s="5">
        <v>5</v>
      </c>
      <c r="P43" s="5">
        <v>4</v>
      </c>
      <c r="Q43" s="5">
        <v>5</v>
      </c>
      <c r="R43" s="5">
        <v>4</v>
      </c>
      <c r="S43" s="5">
        <v>3</v>
      </c>
      <c r="T43" s="5">
        <v>4</v>
      </c>
      <c r="U43" s="6"/>
    </row>
    <row r="44" spans="1:21" ht="22.5" customHeight="1" x14ac:dyDescent="0.2">
      <c r="A44" s="4">
        <v>46138.86802952546</v>
      </c>
      <c r="B44" s="5" t="s">
        <v>23</v>
      </c>
      <c r="C44" s="5" t="s">
        <v>22</v>
      </c>
      <c r="D44" s="5">
        <v>4</v>
      </c>
      <c r="E44" s="5">
        <v>4</v>
      </c>
      <c r="F44" s="5">
        <v>5</v>
      </c>
      <c r="G44" s="5">
        <v>4</v>
      </c>
      <c r="H44" s="5">
        <v>5</v>
      </c>
      <c r="I44" s="5">
        <v>5</v>
      </c>
      <c r="J44" s="5">
        <v>3</v>
      </c>
      <c r="K44" s="5">
        <v>5</v>
      </c>
      <c r="L44" s="5">
        <v>3</v>
      </c>
      <c r="M44" s="5">
        <v>5</v>
      </c>
      <c r="N44" s="5">
        <v>4</v>
      </c>
      <c r="O44" s="5">
        <v>5</v>
      </c>
      <c r="P44" s="5">
        <v>3</v>
      </c>
      <c r="Q44" s="5">
        <v>5</v>
      </c>
      <c r="R44" s="5">
        <v>4</v>
      </c>
      <c r="S44" s="5">
        <v>4</v>
      </c>
      <c r="T44" s="5">
        <v>5</v>
      </c>
      <c r="U44" s="6"/>
    </row>
    <row r="45" spans="1:21" ht="22.5" customHeight="1" x14ac:dyDescent="0.2">
      <c r="A45" s="4">
        <v>46138.868421377316</v>
      </c>
      <c r="B45" s="5" t="s">
        <v>21</v>
      </c>
      <c r="C45" s="5" t="s">
        <v>25</v>
      </c>
      <c r="D45" s="5">
        <v>4</v>
      </c>
      <c r="E45" s="5">
        <v>4</v>
      </c>
      <c r="F45" s="5">
        <v>4</v>
      </c>
      <c r="G45" s="5">
        <v>4</v>
      </c>
      <c r="H45" s="5">
        <v>5</v>
      </c>
      <c r="I45" s="5">
        <v>5</v>
      </c>
      <c r="J45" s="5">
        <v>3</v>
      </c>
      <c r="K45" s="5">
        <v>5</v>
      </c>
      <c r="L45" s="5">
        <v>4</v>
      </c>
      <c r="M45" s="5">
        <v>5</v>
      </c>
      <c r="N45" s="5">
        <v>4</v>
      </c>
      <c r="O45" s="5">
        <v>5</v>
      </c>
      <c r="P45" s="5">
        <v>5</v>
      </c>
      <c r="Q45" s="5">
        <v>5</v>
      </c>
      <c r="R45" s="5">
        <v>4</v>
      </c>
      <c r="S45" s="5">
        <v>3</v>
      </c>
      <c r="T45" s="5">
        <v>4</v>
      </c>
      <c r="U45" s="6"/>
    </row>
    <row r="46" spans="1:21" ht="22.5" customHeight="1" x14ac:dyDescent="0.2">
      <c r="A46" s="4">
        <v>46138.868875370375</v>
      </c>
      <c r="B46" s="5" t="s">
        <v>23</v>
      </c>
      <c r="C46" s="5" t="s">
        <v>22</v>
      </c>
      <c r="D46" s="5">
        <v>5</v>
      </c>
      <c r="E46" s="5">
        <v>4</v>
      </c>
      <c r="F46" s="5">
        <v>5</v>
      </c>
      <c r="G46" s="5">
        <v>5</v>
      </c>
      <c r="H46" s="5">
        <v>4</v>
      </c>
      <c r="I46" s="5">
        <v>5</v>
      </c>
      <c r="J46" s="5">
        <v>4</v>
      </c>
      <c r="K46" s="5">
        <v>4</v>
      </c>
      <c r="L46" s="5">
        <v>3</v>
      </c>
      <c r="M46" s="5">
        <v>5</v>
      </c>
      <c r="N46" s="5">
        <v>4</v>
      </c>
      <c r="O46" s="5">
        <v>5</v>
      </c>
      <c r="P46" s="5">
        <v>3</v>
      </c>
      <c r="Q46" s="5">
        <v>4</v>
      </c>
      <c r="R46" s="5">
        <v>4</v>
      </c>
      <c r="S46" s="5">
        <v>4</v>
      </c>
      <c r="T46" s="5">
        <v>4</v>
      </c>
      <c r="U46" s="6"/>
    </row>
    <row r="47" spans="1:21" ht="22.5" customHeight="1" x14ac:dyDescent="0.2">
      <c r="A47" s="4">
        <v>46138.869259965279</v>
      </c>
      <c r="B47" s="5" t="s">
        <v>21</v>
      </c>
      <c r="C47" s="5" t="s">
        <v>22</v>
      </c>
      <c r="D47" s="5">
        <v>4</v>
      </c>
      <c r="E47" s="5">
        <v>5</v>
      </c>
      <c r="F47" s="5">
        <v>5</v>
      </c>
      <c r="G47" s="5">
        <v>5</v>
      </c>
      <c r="H47" s="5">
        <v>4</v>
      </c>
      <c r="I47" s="5">
        <v>5</v>
      </c>
      <c r="J47" s="5">
        <v>4</v>
      </c>
      <c r="K47" s="5">
        <v>5</v>
      </c>
      <c r="L47" s="5">
        <v>3</v>
      </c>
      <c r="M47" s="5">
        <v>4</v>
      </c>
      <c r="N47" s="5">
        <v>3</v>
      </c>
      <c r="O47" s="5">
        <v>4</v>
      </c>
      <c r="P47" s="5">
        <v>3</v>
      </c>
      <c r="Q47" s="5">
        <v>4</v>
      </c>
      <c r="R47" s="5">
        <v>3</v>
      </c>
      <c r="S47" s="5">
        <v>4</v>
      </c>
      <c r="T47" s="5">
        <v>4</v>
      </c>
      <c r="U47" s="6"/>
    </row>
    <row r="48" spans="1:21" ht="22.5" customHeight="1" x14ac:dyDescent="0.2">
      <c r="A48" s="4">
        <v>46138.869672500005</v>
      </c>
      <c r="B48" s="5" t="s">
        <v>23</v>
      </c>
      <c r="C48" s="5" t="s">
        <v>22</v>
      </c>
      <c r="D48" s="5">
        <v>5</v>
      </c>
      <c r="E48" s="5">
        <v>5</v>
      </c>
      <c r="F48" s="5">
        <v>5</v>
      </c>
      <c r="G48" s="5">
        <v>4</v>
      </c>
      <c r="H48" s="5">
        <v>4</v>
      </c>
      <c r="I48" s="5">
        <v>4</v>
      </c>
      <c r="J48" s="5">
        <v>3</v>
      </c>
      <c r="K48" s="5">
        <v>5</v>
      </c>
      <c r="L48" s="5">
        <v>3</v>
      </c>
      <c r="M48" s="5">
        <v>4</v>
      </c>
      <c r="N48" s="5">
        <v>3</v>
      </c>
      <c r="O48" s="5">
        <v>4</v>
      </c>
      <c r="P48" s="5">
        <v>3</v>
      </c>
      <c r="Q48" s="5">
        <v>5</v>
      </c>
      <c r="R48" s="5">
        <v>5</v>
      </c>
      <c r="S48" s="5">
        <v>4</v>
      </c>
      <c r="T48" s="5">
        <v>5</v>
      </c>
      <c r="U48" s="6"/>
    </row>
    <row r="49" spans="1:21" ht="22.5" customHeight="1" x14ac:dyDescent="0.2">
      <c r="A49" s="4">
        <v>46138.870185844906</v>
      </c>
      <c r="B49" s="5" t="s">
        <v>21</v>
      </c>
      <c r="C49" s="5" t="s">
        <v>22</v>
      </c>
      <c r="D49" s="5">
        <v>4</v>
      </c>
      <c r="E49" s="5">
        <v>5</v>
      </c>
      <c r="F49" s="5">
        <v>4</v>
      </c>
      <c r="G49" s="5">
        <v>5</v>
      </c>
      <c r="H49" s="5">
        <v>4</v>
      </c>
      <c r="I49" s="5">
        <v>5</v>
      </c>
      <c r="J49" s="5">
        <v>4</v>
      </c>
      <c r="K49" s="5">
        <v>5</v>
      </c>
      <c r="L49" s="5">
        <v>3</v>
      </c>
      <c r="M49" s="5">
        <v>4</v>
      </c>
      <c r="N49" s="5">
        <v>4</v>
      </c>
      <c r="O49" s="5">
        <v>5</v>
      </c>
      <c r="P49" s="5">
        <v>4</v>
      </c>
      <c r="Q49" s="5">
        <v>5</v>
      </c>
      <c r="R49" s="5">
        <v>4</v>
      </c>
      <c r="S49" s="5">
        <v>5</v>
      </c>
      <c r="T49" s="5">
        <v>5</v>
      </c>
      <c r="U49" s="6"/>
    </row>
    <row r="50" spans="1:21" ht="22.5" customHeight="1" x14ac:dyDescent="0.2">
      <c r="A50" s="4">
        <v>46138.87076096065</v>
      </c>
      <c r="B50" s="5" t="s">
        <v>21</v>
      </c>
      <c r="C50" s="5" t="s">
        <v>22</v>
      </c>
      <c r="D50" s="5">
        <v>5</v>
      </c>
      <c r="E50" s="5">
        <v>4</v>
      </c>
      <c r="F50" s="5">
        <v>3</v>
      </c>
      <c r="G50" s="5">
        <v>5</v>
      </c>
      <c r="H50" s="5">
        <v>3</v>
      </c>
      <c r="I50" s="5">
        <v>4</v>
      </c>
      <c r="J50" s="5">
        <v>4</v>
      </c>
      <c r="K50" s="5">
        <v>5</v>
      </c>
      <c r="L50" s="5">
        <v>4</v>
      </c>
      <c r="M50" s="5">
        <v>3</v>
      </c>
      <c r="N50" s="5">
        <v>4</v>
      </c>
      <c r="O50" s="5">
        <v>3</v>
      </c>
      <c r="P50" s="5">
        <v>5</v>
      </c>
      <c r="Q50" s="5">
        <v>4</v>
      </c>
      <c r="R50" s="5">
        <v>4</v>
      </c>
      <c r="S50" s="5">
        <v>5</v>
      </c>
      <c r="T50" s="5">
        <v>3</v>
      </c>
      <c r="U50" s="6"/>
    </row>
    <row r="51" spans="1:21" ht="22.5" customHeight="1" x14ac:dyDescent="0.2">
      <c r="A51" s="4">
        <v>46138.871007071764</v>
      </c>
      <c r="B51" s="5" t="s">
        <v>21</v>
      </c>
      <c r="C51" s="5" t="s">
        <v>25</v>
      </c>
      <c r="D51" s="5">
        <v>5</v>
      </c>
      <c r="E51" s="5">
        <v>4</v>
      </c>
      <c r="F51" s="5">
        <v>5</v>
      </c>
      <c r="G51" s="5">
        <v>5</v>
      </c>
      <c r="H51" s="5">
        <v>5</v>
      </c>
      <c r="I51" s="5">
        <v>5</v>
      </c>
      <c r="J51" s="5">
        <v>4</v>
      </c>
      <c r="K51" s="5">
        <v>5</v>
      </c>
      <c r="L51" s="5">
        <v>4</v>
      </c>
      <c r="M51" s="5">
        <v>5</v>
      </c>
      <c r="N51" s="5">
        <v>4</v>
      </c>
      <c r="O51" s="5">
        <v>5</v>
      </c>
      <c r="P51" s="5">
        <v>2</v>
      </c>
      <c r="Q51" s="5">
        <v>5</v>
      </c>
      <c r="R51" s="5">
        <v>4</v>
      </c>
      <c r="S51" s="5">
        <v>4</v>
      </c>
      <c r="T51" s="5">
        <v>5</v>
      </c>
      <c r="U51" s="6"/>
    </row>
    <row r="52" spans="1:21" ht="22.5" customHeight="1" x14ac:dyDescent="0.2">
      <c r="A52" s="7">
        <v>46138.871860057872</v>
      </c>
      <c r="B52" s="8" t="s">
        <v>23</v>
      </c>
      <c r="C52" s="8" t="s">
        <v>22</v>
      </c>
      <c r="D52" s="8">
        <v>5</v>
      </c>
      <c r="E52" s="8">
        <v>5</v>
      </c>
      <c r="F52" s="8">
        <v>4</v>
      </c>
      <c r="G52" s="8">
        <v>5</v>
      </c>
      <c r="H52" s="8">
        <v>5</v>
      </c>
      <c r="I52" s="8">
        <v>5</v>
      </c>
      <c r="J52" s="8">
        <v>3</v>
      </c>
      <c r="K52" s="8">
        <v>5</v>
      </c>
      <c r="L52" s="8">
        <v>1</v>
      </c>
      <c r="M52" s="8">
        <v>4</v>
      </c>
      <c r="N52" s="8">
        <v>4</v>
      </c>
      <c r="O52" s="8">
        <v>4</v>
      </c>
      <c r="P52" s="8">
        <v>3</v>
      </c>
      <c r="Q52" s="8">
        <v>4</v>
      </c>
      <c r="R52" s="8">
        <v>4</v>
      </c>
      <c r="S52" s="8">
        <v>5</v>
      </c>
      <c r="T52" s="8">
        <v>5</v>
      </c>
      <c r="U52" s="9"/>
    </row>
    <row r="53" spans="1:21" ht="15.75" customHeight="1" x14ac:dyDescent="0.2">
      <c r="A53" s="11"/>
      <c r="B53" s="12"/>
      <c r="C53" s="13" t="s">
        <v>26</v>
      </c>
      <c r="D53" s="14">
        <f>AVERAGE(Form_Responses3[การออกแบบหน้าจอ '[3.1 เว็บไซต์สามารถค้นหาสถานที่ท่องเที่ยวที่ต้องการได้โดยไม่สับสนมากน้อยเพียงใด']])</f>
        <v>4.5882352941176467</v>
      </c>
      <c r="E53" s="14">
        <f>AVERAGE(Form_Responses3[การออกแบบหน้าจอ '[3.2 เว็บไชต์มีการใช้สีและขนาดตัวอักษรที่ช่วยให้อ่านข้อมูลได้ง่ายและ สบายตา มากน้อยเพียงใด']])</f>
        <v>4.5686274509803919</v>
      </c>
      <c r="F53" s="14">
        <f>AVERAGE(Form_Responses3[การออกแบบหน้าจอ '[3.3  รูปภาพและโทนสีของเว็บไซต์ สามารถสื่อถึงเอกลักษณ์ความเป็น จังหวัดสมุทรปราการ มากน้อยเพียงใด']])</f>
        <v>4.4509803921568629</v>
      </c>
      <c r="G53" s="14">
        <f>AVERAGE(Form_Responses3[การออกแบบหน้าจอ '[3.4 เว็บไซต์แสดงผลได้ถูกต้องและใช้ งานสะดวกบนอุปกรณ์หน้าจอที่แตกต่างกัน มากน้อยเพียงใด']])</f>
        <v>4.5098039215686274</v>
      </c>
      <c r="H53" s="14">
        <f>AVERAGE(Form_Responses3[การออกแบบหน้าจอ '[3.5 ปุ่มกดและสัญลักษณ์ต่าง ๆ มี ความหมายขัดเจนและกดใช้งานได้ง่ายมากน้อยเพียงใด']])</f>
        <v>4.6078431372549016</v>
      </c>
      <c r="I53" s="14">
        <f>AVERAGE(Form_Responses3[การออกแบบหน้าจอ '[3.6 เว็บไซต์ง่ายต่อการเรียนรู้และใช้งาน มากน้อยเพียงใด']])</f>
        <v>4.7254901960784315</v>
      </c>
      <c r="J53" s="14">
        <f>AVERAGE(Form_Responses3[3.1 ด้านการเปรียบเทียบความสะดวกในการใช้งานระบบ '[3.1.1 ท่านมีความพึงพอใจด้านความรวดเร็วต่อการค้นหาข้อมูลต่อการค้นหาข้อมูลแบบทั่วไป เช่น google เป็นต้น มากน้อยเพียงใด']])</f>
        <v>4.117647058823529</v>
      </c>
      <c r="K53" s="14">
        <f>AVERAGE(Form_Responses3[3.1 ด้านการเปรียบเทียบความสะดวกในการใช้งานระบบ '[3.1.2 ท่านมีความพึงพอใจด้านความรวดเร็วในการค้นหาข้อมูลต่อเว็บไซต์นี้มากน้อยเพียงใด']])</f>
        <v>4.6274509803921573</v>
      </c>
      <c r="L53" s="14">
        <f>AVERAGE(Form_Responses3[3.1 ด้านการเปรียบเทียบความสะดวกในการใช้งานระบบ '[3.1.3 การค้นหาข้อมูลแบบทั่วไป เช่น google เป็นต้น ช่่วยให้ท่านเข้าถึงข้อมูลได้ง่ายและตรงประเด็นได้มากน้อยเพียงใด']])</f>
        <v>4.0588235294117645</v>
      </c>
      <c r="M53" s="14">
        <f>AVERAGE(Form_Responses3[3.1 ด้านการเปรียบเทียบความสะดวกในการใช้งานระบบ '[3.1.4 เว็บไซต์นี้ที่มีการจัดหมวดหมู่สถานที่ท่องเที่ยวใหม่ช่่วยให้ท่านเข้าถึงข้อมูลได้ง่ายและตรงประเด็นได้มากน้อยเพียงใด']])</f>
        <v>4.5294117647058822</v>
      </c>
      <c r="N53" s="14">
        <f>AVERAGE(Form_Responses3[3.1 ด้านการเปรียบเทียบความสะดวกในการใช้งานระบบ '[3.1.5 ท่านมีความพึงพอใจด้านความง่ายต่อการเรียนรู้และใช้งานต่อการค้นหาข้อมูลแบบทั่วไป เช่น google เป็นต้น มากน้อยเพียงใด']])</f>
        <v>4.1764705882352944</v>
      </c>
      <c r="O53" s="14">
        <f>AVERAGE(Form_Responses3[3.1 ด้านการเปรียบเทียบความสะดวกในการใช้งานระบบ '[3.1.6 ท่านมีความพึงพอใจด้านความง่ายต่อการเรียนรู้และใช้งานต่อเว็บไซต์นี้มากน้อยเพียงใด']])</f>
        <v>4.7058823529411766</v>
      </c>
      <c r="P53" s="14">
        <f>AVERAGE(Form_Responses3[3.1 ด้านการเปรียบเทียบความสะดวกในการใช้งานระบบ '[3.1.7 ท่านมีความพึงพอใจด้านการอำนวยความสะดวกและลดขั้นตอนที่ยุ่งยากในการค้นหาสถานที่ท่องเที่ยวต่อการค้นหาข้อมูลแบบทั่วไป เช่น google เป็นต้น มากน้อยเพียงใด']])</f>
        <v>4.1568627450980395</v>
      </c>
      <c r="Q53" s="14">
        <f>AVERAGE(Form_Responses3[3.1 ด้านการเปรียบเทียบความสะดวกในการใช้งานระบบ '[3.1.8 ท่านมีความพึงพอใจด้านการอำนวยความสะดวกและลดขั้นตอนที่ยุ่งยากในการค้นหาสถานที่ท่องเที่ยวต่อเว็บไซต์มากน้อยเพียงใด']])</f>
        <v>4.6274509803921573</v>
      </c>
      <c r="R53" s="14">
        <f>AVERAGE(Form_Responses3[3.2 ด้านความพึงพอใจต่อระบบ  '[3.2.1 เว็บไซต์นี้ทำหน้าที่เป็นศูนย์กลางในการรวบรวมข้อมูลสถานที่ท่องเที่ยวในจังหวัดสมุทรปราการได้อย่างครบถ้วนมากน้อยเพียงใด']])</f>
        <v>4.2745098039215685</v>
      </c>
      <c r="S53" s="14">
        <f>AVERAGE(Form_Responses3[3.2 ด้านความพึงพอใจต่อระบบ  '[3.2.2 เว็บไซต์นี้ช่วยประชาสัมพันธ์แหล่งท่องเที่ยวในสมุทรปราการให้เป็นที่รู้จักมากขึ้นมากน้อยเพียงใด']])</f>
        <v>4.2941176470588234</v>
      </c>
      <c r="T53" s="14">
        <f>AVERAGE(Form_Responses3[3.2 ด้านความพึงพอใจต่อระบบ  '[3.2.3 ความพึงพอใจโดยรวมที่ท่านมีต่อเว็บไซต์นี้']])</f>
        <v>4.5294117647058822</v>
      </c>
      <c r="U53" s="15"/>
    </row>
    <row r="54" spans="1:21" ht="15.75" customHeight="1" x14ac:dyDescent="0.2">
      <c r="A54" s="10"/>
      <c r="B54" s="10"/>
      <c r="C54" s="16" t="s">
        <v>27</v>
      </c>
      <c r="D54" s="17">
        <f>_xlfn.STDEV.S(Form_Responses3[การออกแบบหน้าจอ '[3.1 เว็บไซต์สามารถค้นหาสถานที่ท่องเที่ยวที่ต้องการได้โดยไม่สับสนมากน้อยเพียงใด']])</f>
        <v>0.53577870761109003</v>
      </c>
      <c r="E54" s="17">
        <f>_xlfn.STDEV.S(Form_Responses3[การออกแบบหน้าจอ '[3.2 เว็บไชต์มีการใช้สีและขนาดตัวอักษรที่ช่วยให้อ่านข้อมูลได้ง่ายและ สบายตา มากน้อยเพียงใด']])</f>
        <v>0.50019603999969087</v>
      </c>
      <c r="F54" s="17">
        <f>_xlfn.STDEV.S(Form_Responses3[การออกแบบหน้าจอ '[3.3  รูปภาพและโทนสีของเว็บไซต์ สามารถสื่อถึงเอกลักษณ์ความเป็น จังหวัดสมุทรปราการ มากน้อยเพียงใด']])</f>
        <v>0.61036793789307375</v>
      </c>
      <c r="G54" s="17">
        <f>_xlfn.STDEV.S(Form_Responses3[การออกแบบหน้าจอ '[3.4 เว็บไซต์แสดงผลได้ถูกต้องและใช้ งานสะดวกบนอุปกรณ์หน้าจอที่แตกต่างกัน มากน้อยเพียงใด']])</f>
        <v>0.54304876464670626</v>
      </c>
      <c r="H54" s="17">
        <f>_xlfn.STDEV.S(Form_Responses3[การออกแบบหน้าจอ '[3.5 ปุ่มกดและสัญลักษณ์ต่าง ๆ มี ความหมายขัดเจนและกดใช้งานได้ง่ายมากน้อยเพียงใด']])</f>
        <v>0.60260870795397781</v>
      </c>
      <c r="I54" s="17">
        <f>_xlfn.STDEV.S(Form_Responses3[การออกแบบหน้าจอ '[3.6 เว็บไซต์ง่ายต่อการเรียนรู้และใช้งาน มากน้อยเพียงใด']])</f>
        <v>0.45070750482098781</v>
      </c>
      <c r="J54" s="17">
        <f>_xlfn.STDEV.S(Form_Responses3[3.1 ด้านการเปรียบเทียบความสะดวกในการใช้งานระบบ '[3.1.1 ท่านมีความพึงพอใจด้านความรวดเร็วต่อการค้นหาข้อมูลต่อการค้นหาข้อมูลแบบทั่วไป เช่น google เป็นต้น มากน้อยเพียงใด']])</f>
        <v>0.71125407059726253</v>
      </c>
      <c r="K54" s="17">
        <f>_xlfn.STDEV.S(Form_Responses3[3.1 ด้านการเปรียบเทียบความสะดวกในการใช้งานระบบ '[3.1.2 ท่านมีความพึงพอใจด้านความรวดเร็วในการค้นหาข้อมูลต่อเว็บไซต์นี้มากน้อยเพียงใด']])</f>
        <v>0.52766596682846723</v>
      </c>
      <c r="L54" s="17">
        <f>_xlfn.STDEV.S(Form_Responses3[3.1 ด้านการเปรียบเทียบความสะดวกในการใช้งานระบบ '[3.1.3 การค้นหาข้อมูลแบบทั่วไป เช่น google เป็นต้น ช่่วยให้ท่านเข้าถึงข้อมูลได้ง่ายและตรงประเด็นได้มากน้อยเพียงใด']])</f>
        <v>0.88117568522701251</v>
      </c>
      <c r="M54" s="17">
        <f>_xlfn.STDEV.S(Form_Responses3[3.1 ด้านการเปรียบเทียบความสะดวกในการใช้งานระบบ '[3.1.4 เว็บไซต์นี้ที่มีการจัดหมวดหมู่สถานที่ท่องเที่ยวใหม่ช่่วยให้ท่านเข้าถึงข้อมูลได้ง่ายและตรงประเด็นได้มากน้อยเพียงใด']])</f>
        <v>0.57802910571944766</v>
      </c>
      <c r="N54" s="17">
        <f>_xlfn.STDEV.S(Form_Responses3[3.1 ด้านการเปรียบเทียบความสะดวกในการใช้งานระบบ '[3.1.5 ท่านมีความพึงพอใจด้านความง่ายต่อการเรียนรู้และใช้งานต่อการค้นหาข้อมูลแบบทั่วไป เช่น google เป็นต้น มากน้อยเพียงใด']])</f>
        <v>0.62308530244072236</v>
      </c>
      <c r="O54" s="17">
        <f>_xlfn.STDEV.S(Form_Responses3[3.1 ด้านการเปรียบเทียบความสะดวกในการใช้งานระบบ '[3.1.6 ท่านมีความพึงพอใจด้านความง่ายต่อการเรียนรู้และใช้งานต่อเว็บไซต์นี้มากน้อยเพียงใด']])</f>
        <v>0.54015248391759829</v>
      </c>
      <c r="P54" s="17">
        <f>_xlfn.STDEV.S(Form_Responses3[3.1 ด้านการเปรียบเทียบความสะดวกในการใช้งานระบบ '[3.1.7 ท่านมีความพึงพอใจด้านการอำนวยความสะดวกและลดขั้นตอนที่ยุ่งยากในการค้นหาสถานที่ท่องเที่ยวต่อการค้นหาข้อมูลแบบทั่วไป เช่น google เป็นต้น มากน้อยเพียงใด']])</f>
        <v>0.83360779793876316</v>
      </c>
      <c r="Q54" s="17">
        <f>_xlfn.STDEV.S(Form_Responses3[3.1 ด้านการเปรียบเทียบความสะดวกในการใช้งานระบบ '[3.1.8 ท่านมีความพึงพอใจด้านการอำนวยความสะดวกและลดขั้นตอนที่ยุ่งยากในการค้นหาสถานที่ท่องเที่ยวต่อเว็บไซต์มากน้อยเพียงใด']])</f>
        <v>0.52766596682846723</v>
      </c>
      <c r="R54" s="17">
        <f>_xlfn.STDEV.S(Form_Responses3[3.2 ด้านความพึงพอใจต่อระบบ  '[3.2.1 เว็บไซต์นี้ทำหน้าที่เป็นศูนย์กลางในการรวบรวมข้อมูลสถานที่ท่องเที่ยวในจังหวัดสมุทรปราการได้อย่างครบถ้วนมากน้อยเพียงใด']])</f>
        <v>0.63493090561254006</v>
      </c>
      <c r="S54" s="17">
        <f>_xlfn.STDEV.S(Form_Responses3[3.2 ด้านความพึงพอใจต่อระบบ  '[3.2.2 เว็บไซต์นี้ช่วยประชาสัมพันธ์แหล่งท่องเที่ยวในสมุทรปราการให้เป็นที่รู้จักมากขึ้นมากน้อยเพียงใด']])</f>
        <v>0.6416889479197484</v>
      </c>
      <c r="T54" s="17">
        <f>_xlfn.STDEV.S(Form_Responses3[3.2 ด้านความพึงพอใจต่อระบบ  '[3.2.3 ความพึงพอใจโดยรวมที่ท่านมีต่อเว็บไซต์นี้']])</f>
        <v>0.67388251725269177</v>
      </c>
      <c r="U54" s="17"/>
    </row>
    <row r="56" spans="1:21" ht="15.75" customHeight="1" x14ac:dyDescent="0.2">
      <c r="C56" s="18" t="s">
        <v>28</v>
      </c>
      <c r="D56" s="18">
        <f>AVERAGE(Form_Responses3[[#Totals],[การออกแบบหน้าจอ '[3.1 เว็บไซต์สามารถค้นหาสถานที่ท่องเที่ยวที่ต้องการได้โดยไม่สับสนมากน้อยเพียงใด']]:[3.2 ด้านความพึงพอใจต่อระบบ  '[3.2.3 ความพึงพอใจโดยรวมที่ท่านมีต่อเว็บไซต์นี้']]])</f>
        <v>4.4440599769319489</v>
      </c>
    </row>
    <row r="57" spans="1:21" ht="15.75" customHeight="1" x14ac:dyDescent="0.2">
      <c r="C57" s="19" t="s">
        <v>29</v>
      </c>
      <c r="D57" s="19">
        <f>_xlfn.STDEV.S(D54:T54)</f>
        <v>0.11359990900176532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ปวีณ์กร แก้ววัฒนะ</cp:lastModifiedBy>
  <dcterms:modified xsi:type="dcterms:W3CDTF">2026-04-26T15:05:30Z</dcterms:modified>
</cp:coreProperties>
</file>